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\\HomeShare\Home2\u10355\Documents\My Documents\Slovenska Spolocnost Aktuarov\Sylaby\Preukázanie_súladu_so_Sylabami\"/>
    </mc:Choice>
  </mc:AlternateContent>
  <xr:revisionPtr revIDLastSave="0" documentId="13_ncr:1_{373A3261-58FF-43D0-83DD-43901AD23F43}" xr6:coauthVersionLast="47" xr6:coauthVersionMax="47" xr10:uidLastSave="{00000000-0000-0000-0000-000000000000}"/>
  <bookViews>
    <workbookView xWindow="-108" yWindow="-108" windowWidth="23256" windowHeight="12576" tabRatio="599" activeTab="1" xr2:uid="{00000000-000D-0000-FFFF-FFFF00000000}"/>
  </bookViews>
  <sheets>
    <sheet name="Pokyny" sheetId="12" r:id="rId1"/>
    <sheet name="Preukázanie súladu so Sylabami" sheetId="4" r:id="rId2"/>
    <sheet name="Sumár" sheetId="13" r:id="rId3"/>
    <sheet name="Zoznam" sheetId="15" r:id="rId4"/>
  </sheets>
  <definedNames>
    <definedName name="_xlnm._FilterDatabase" localSheetId="1" hidden="1">'Preukázanie súladu so Sylabami'!$A$3:$F$291</definedName>
    <definedName name="koe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0" i="4" l="1"/>
  <c r="N289" i="4"/>
  <c r="N288" i="4"/>
  <c r="N287" i="4" s="1"/>
  <c r="N286" i="4"/>
  <c r="N285" i="4"/>
  <c r="N284" i="4"/>
  <c r="N283" i="4"/>
  <c r="N282" i="4"/>
  <c r="N281" i="4"/>
  <c r="N280" i="4"/>
  <c r="N279" i="4"/>
  <c r="N278" i="4" s="1"/>
  <c r="N277" i="4"/>
  <c r="N276" i="4"/>
  <c r="N269" i="4" s="1"/>
  <c r="N275" i="4"/>
  <c r="N274" i="4"/>
  <c r="N273" i="4"/>
  <c r="N272" i="4"/>
  <c r="N271" i="4"/>
  <c r="N270" i="4"/>
  <c r="N268" i="4"/>
  <c r="N267" i="4"/>
  <c r="N266" i="4"/>
  <c r="N265" i="4"/>
  <c r="N264" i="4"/>
  <c r="N263" i="4"/>
  <c r="N262" i="4"/>
  <c r="N261" i="4"/>
  <c r="N260" i="4"/>
  <c r="N259" i="4"/>
  <c r="N258" i="4" s="1"/>
  <c r="N257" i="4"/>
  <c r="N256" i="4"/>
  <c r="N255" i="4"/>
  <c r="N254" i="4"/>
  <c r="N253" i="4"/>
  <c r="N252" i="4"/>
  <c r="N249" i="4" s="1"/>
  <c r="N251" i="4"/>
  <c r="N250" i="4"/>
  <c r="N247" i="4"/>
  <c r="N246" i="4"/>
  <c r="N245" i="4"/>
  <c r="N244" i="4"/>
  <c r="N243" i="4"/>
  <c r="N242" i="4"/>
  <c r="N241" i="4"/>
  <c r="N240" i="4"/>
  <c r="N239" i="4"/>
  <c r="N238" i="4" s="1"/>
  <c r="N237" i="4"/>
  <c r="N236" i="4"/>
  <c r="N235" i="4"/>
  <c r="N234" i="4"/>
  <c r="N233" i="4"/>
  <c r="N232" i="4"/>
  <c r="N231" i="4" s="1"/>
  <c r="N230" i="4"/>
  <c r="N229" i="4"/>
  <c r="N228" i="4"/>
  <c r="N227" i="4"/>
  <c r="N226" i="4"/>
  <c r="N225" i="4"/>
  <c r="N224" i="4" s="1"/>
  <c r="N223" i="4"/>
  <c r="N222" i="4"/>
  <c r="N221" i="4"/>
  <c r="N220" i="4"/>
  <c r="N217" i="4" s="1"/>
  <c r="N216" i="4" s="1"/>
  <c r="N219" i="4"/>
  <c r="N218" i="4"/>
  <c r="N215" i="4"/>
  <c r="N214" i="4"/>
  <c r="N213" i="4"/>
  <c r="N212" i="4"/>
  <c r="N211" i="4"/>
  <c r="N210" i="4"/>
  <c r="N209" i="4"/>
  <c r="N207" i="4" s="1"/>
  <c r="N208" i="4"/>
  <c r="N206" i="4"/>
  <c r="N205" i="4"/>
  <c r="N204" i="4"/>
  <c r="N203" i="4"/>
  <c r="N202" i="4"/>
  <c r="N201" i="4"/>
  <c r="N200" i="4" s="1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 s="1"/>
  <c r="N174" i="4"/>
  <c r="N173" i="4"/>
  <c r="N172" i="4"/>
  <c r="N171" i="4"/>
  <c r="N170" i="4"/>
  <c r="N169" i="4"/>
  <c r="N168" i="4" s="1"/>
  <c r="N167" i="4"/>
  <c r="N166" i="4"/>
  <c r="N165" i="4"/>
  <c r="N164" i="4"/>
  <c r="N163" i="4" s="1"/>
  <c r="N162" i="4"/>
  <c r="N161" i="4"/>
  <c r="N160" i="4"/>
  <c r="N159" i="4"/>
  <c r="N158" i="4"/>
  <c r="N157" i="4"/>
  <c r="N156" i="4"/>
  <c r="N155" i="4" s="1"/>
  <c r="N154" i="4"/>
  <c r="N153" i="4"/>
  <c r="N152" i="4"/>
  <c r="N151" i="4"/>
  <c r="N150" i="4"/>
  <c r="N149" i="4"/>
  <c r="N148" i="4"/>
  <c r="N146" i="4"/>
  <c r="N145" i="4"/>
  <c r="N144" i="4"/>
  <c r="N143" i="4"/>
  <c r="N142" i="4" s="1"/>
  <c r="N141" i="4"/>
  <c r="N140" i="4"/>
  <c r="N137" i="4" s="1"/>
  <c r="N139" i="4"/>
  <c r="N138" i="4"/>
  <c r="N136" i="4"/>
  <c r="N135" i="4"/>
  <c r="N134" i="4"/>
  <c r="N133" i="4"/>
  <c r="N132" i="4"/>
  <c r="N131" i="4"/>
  <c r="N130" i="4" s="1"/>
  <c r="N124" i="4" s="1"/>
  <c r="N129" i="4"/>
  <c r="N128" i="4"/>
  <c r="N127" i="4"/>
  <c r="N126" i="4"/>
  <c r="N125" i="4"/>
  <c r="N123" i="4"/>
  <c r="N122" i="4"/>
  <c r="N121" i="4"/>
  <c r="N120" i="4" s="1"/>
  <c r="N119" i="4"/>
  <c r="N118" i="4"/>
  <c r="N117" i="4"/>
  <c r="N116" i="4"/>
  <c r="N113" i="4" s="1"/>
  <c r="N115" i="4"/>
  <c r="N114" i="4"/>
  <c r="N112" i="4"/>
  <c r="N111" i="4"/>
  <c r="N110" i="4"/>
  <c r="N109" i="4"/>
  <c r="N108" i="4"/>
  <c r="N106" i="4"/>
  <c r="N105" i="4"/>
  <c r="N104" i="4"/>
  <c r="N103" i="4"/>
  <c r="N102" i="4" s="1"/>
  <c r="N101" i="4"/>
  <c r="N100" i="4"/>
  <c r="N99" i="4"/>
  <c r="N98" i="4"/>
  <c r="N97" i="4"/>
  <c r="N96" i="4"/>
  <c r="N95" i="4"/>
  <c r="N94" i="4" s="1"/>
  <c r="N93" i="4"/>
  <c r="N92" i="4"/>
  <c r="N91" i="4"/>
  <c r="N90" i="4"/>
  <c r="N89" i="4"/>
  <c r="N88" i="4" s="1"/>
  <c r="N87" i="4"/>
  <c r="N86" i="4"/>
  <c r="N85" i="4"/>
  <c r="N84" i="4"/>
  <c r="N83" i="4"/>
  <c r="N82" i="4"/>
  <c r="N81" i="4"/>
  <c r="N80" i="4"/>
  <c r="N79" i="4" s="1"/>
  <c r="N78" i="4" s="1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 s="1"/>
  <c r="N62" i="4"/>
  <c r="N61" i="4"/>
  <c r="N60" i="4"/>
  <c r="N59" i="4"/>
  <c r="N58" i="4"/>
  <c r="N57" i="4"/>
  <c r="N56" i="4"/>
  <c r="N55" i="4" s="1"/>
  <c r="N54" i="4"/>
  <c r="N53" i="4"/>
  <c r="N52" i="4"/>
  <c r="N44" i="4" s="1"/>
  <c r="N43" i="4" s="1"/>
  <c r="N51" i="4"/>
  <c r="N50" i="4"/>
  <c r="N49" i="4"/>
  <c r="N48" i="4"/>
  <c r="N47" i="4"/>
  <c r="N46" i="4"/>
  <c r="N45" i="4"/>
  <c r="N42" i="4"/>
  <c r="N41" i="4"/>
  <c r="N40" i="4"/>
  <c r="N39" i="4"/>
  <c r="N38" i="4"/>
  <c r="N37" i="4"/>
  <c r="N36" i="4"/>
  <c r="N35" i="4"/>
  <c r="N34" i="4" s="1"/>
  <c r="N33" i="4"/>
  <c r="N32" i="4"/>
  <c r="N31" i="4" s="1"/>
  <c r="N30" i="4"/>
  <c r="N29" i="4"/>
  <c r="N28" i="4"/>
  <c r="N27" i="4" s="1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L123" i="4"/>
  <c r="L122" i="4"/>
  <c r="L121" i="4"/>
  <c r="L120" i="4" s="1"/>
  <c r="L290" i="4"/>
  <c r="L287" i="4" s="1"/>
  <c r="L289" i="4"/>
  <c r="L288" i="4"/>
  <c r="L286" i="4"/>
  <c r="L285" i="4"/>
  <c r="L284" i="4"/>
  <c r="L283" i="4"/>
  <c r="L282" i="4"/>
  <c r="L281" i="4"/>
  <c r="L280" i="4"/>
  <c r="L279" i="4"/>
  <c r="L278" i="4" s="1"/>
  <c r="L277" i="4"/>
  <c r="L276" i="4"/>
  <c r="L275" i="4"/>
  <c r="L274" i="4"/>
  <c r="L273" i="4"/>
  <c r="L272" i="4"/>
  <c r="L271" i="4"/>
  <c r="L270" i="4"/>
  <c r="L269" i="4" s="1"/>
  <c r="L268" i="4"/>
  <c r="L267" i="4"/>
  <c r="L266" i="4"/>
  <c r="L265" i="4"/>
  <c r="L264" i="4"/>
  <c r="L263" i="4"/>
  <c r="L262" i="4"/>
  <c r="L261" i="4"/>
  <c r="L258" i="4" s="1"/>
  <c r="L260" i="4"/>
  <c r="L259" i="4"/>
  <c r="L257" i="4"/>
  <c r="L256" i="4"/>
  <c r="L255" i="4"/>
  <c r="L254" i="4"/>
  <c r="L253" i="4"/>
  <c r="L252" i="4"/>
  <c r="L251" i="4"/>
  <c r="L250" i="4"/>
  <c r="L247" i="4"/>
  <c r="L246" i="4"/>
  <c r="L245" i="4"/>
  <c r="L243" i="4"/>
  <c r="L242" i="4"/>
  <c r="L241" i="4"/>
  <c r="L240" i="4"/>
  <c r="L238" i="4" s="1"/>
  <c r="L239" i="4"/>
  <c r="L237" i="4"/>
  <c r="L236" i="4"/>
  <c r="L235" i="4"/>
  <c r="L234" i="4"/>
  <c r="L233" i="4"/>
  <c r="L232" i="4"/>
  <c r="L231" i="4" s="1"/>
  <c r="L230" i="4"/>
  <c r="L229" i="4"/>
  <c r="L228" i="4"/>
  <c r="L227" i="4"/>
  <c r="L226" i="4"/>
  <c r="L224" i="4" s="1"/>
  <c r="L225" i="4"/>
  <c r="L223" i="4"/>
  <c r="L222" i="4"/>
  <c r="L221" i="4"/>
  <c r="L220" i="4"/>
  <c r="L219" i="4"/>
  <c r="L218" i="4"/>
  <c r="L217" i="4" s="1"/>
  <c r="L215" i="4"/>
  <c r="L214" i="4"/>
  <c r="L213" i="4"/>
  <c r="L212" i="4"/>
  <c r="L211" i="4"/>
  <c r="L210" i="4"/>
  <c r="L209" i="4"/>
  <c r="L208" i="4"/>
  <c r="L207" i="4" s="1"/>
  <c r="L206" i="4"/>
  <c r="L205" i="4"/>
  <c r="L200" i="4" s="1"/>
  <c r="L204" i="4"/>
  <c r="L203" i="4"/>
  <c r="L202" i="4"/>
  <c r="L201" i="4"/>
  <c r="L199" i="4"/>
  <c r="L198" i="4"/>
  <c r="L197" i="4"/>
  <c r="L196" i="4" s="1"/>
  <c r="L195" i="4"/>
  <c r="L194" i="4"/>
  <c r="L192" i="4"/>
  <c r="L191" i="4"/>
  <c r="L190" i="4"/>
  <c r="L189" i="4" s="1"/>
  <c r="L188" i="4"/>
  <c r="L187" i="4"/>
  <c r="L186" i="4"/>
  <c r="L185" i="4"/>
  <c r="L184" i="4"/>
  <c r="L183" i="4"/>
  <c r="L182" i="4"/>
  <c r="L181" i="4"/>
  <c r="L180" i="4"/>
  <c r="L179" i="4"/>
  <c r="L178" i="4"/>
  <c r="L177" i="4"/>
  <c r="L174" i="4"/>
  <c r="L173" i="4"/>
  <c r="L172" i="4" s="1"/>
  <c r="L171" i="4"/>
  <c r="L170" i="4"/>
  <c r="L169" i="4"/>
  <c r="L168" i="4" s="1"/>
  <c r="L167" i="4"/>
  <c r="L166" i="4"/>
  <c r="L165" i="4"/>
  <c r="L163" i="4" s="1"/>
  <c r="L164" i="4"/>
  <c r="L162" i="4"/>
  <c r="L161" i="4"/>
  <c r="L160" i="4"/>
  <c r="L155" i="4" s="1"/>
  <c r="L159" i="4"/>
  <c r="L158" i="4"/>
  <c r="L157" i="4"/>
  <c r="L156" i="4"/>
  <c r="L154" i="4"/>
  <c r="L153" i="4"/>
  <c r="L148" i="4" s="1"/>
  <c r="L152" i="4"/>
  <c r="L151" i="4"/>
  <c r="L150" i="4"/>
  <c r="L149" i="4"/>
  <c r="L146" i="4"/>
  <c r="L145" i="4"/>
  <c r="L144" i="4"/>
  <c r="L143" i="4"/>
  <c r="L141" i="4"/>
  <c r="L140" i="4"/>
  <c r="L139" i="4"/>
  <c r="L137" i="4" s="1"/>
  <c r="L138" i="4"/>
  <c r="L136" i="4"/>
  <c r="L135" i="4"/>
  <c r="L134" i="4"/>
  <c r="L133" i="4"/>
  <c r="L132" i="4"/>
  <c r="L130" i="4" s="1"/>
  <c r="L131" i="4"/>
  <c r="L129" i="4"/>
  <c r="L128" i="4"/>
  <c r="L127" i="4"/>
  <c r="L125" i="4" s="1"/>
  <c r="L126" i="4"/>
  <c r="L119" i="4"/>
  <c r="L117" i="4" s="1"/>
  <c r="L118" i="4"/>
  <c r="L116" i="4"/>
  <c r="L115" i="4"/>
  <c r="L113" i="4" s="1"/>
  <c r="L114" i="4"/>
  <c r="L112" i="4"/>
  <c r="L111" i="4"/>
  <c r="L110" i="4"/>
  <c r="L109" i="4"/>
  <c r="L108" i="4" s="1"/>
  <c r="L106" i="4"/>
  <c r="L102" i="4" s="1"/>
  <c r="L105" i="4"/>
  <c r="L104" i="4"/>
  <c r="L103" i="4"/>
  <c r="L101" i="4"/>
  <c r="L100" i="4"/>
  <c r="L99" i="4"/>
  <c r="L94" i="4" s="1"/>
  <c r="L98" i="4"/>
  <c r="L97" i="4"/>
  <c r="L96" i="4"/>
  <c r="L95" i="4"/>
  <c r="L93" i="4"/>
  <c r="L92" i="4"/>
  <c r="L91" i="4"/>
  <c r="L90" i="4"/>
  <c r="L89" i="4"/>
  <c r="L88" i="4" s="1"/>
  <c r="L87" i="4"/>
  <c r="L86" i="4"/>
  <c r="L85" i="4"/>
  <c r="L84" i="4"/>
  <c r="L83" i="4"/>
  <c r="L82" i="4"/>
  <c r="L81" i="4"/>
  <c r="L80" i="4"/>
  <c r="L79" i="4" s="1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 s="1"/>
  <c r="L62" i="4"/>
  <c r="L61" i="4"/>
  <c r="L60" i="4"/>
  <c r="L59" i="4"/>
  <c r="L58" i="4"/>
  <c r="L55" i="4" s="1"/>
  <c r="L57" i="4"/>
  <c r="L56" i="4"/>
  <c r="L54" i="4"/>
  <c r="L53" i="4"/>
  <c r="L52" i="4"/>
  <c r="L44" i="4" s="1"/>
  <c r="L51" i="4"/>
  <c r="L50" i="4"/>
  <c r="L49" i="4"/>
  <c r="L48" i="4"/>
  <c r="L47" i="4"/>
  <c r="L46" i="4"/>
  <c r="L45" i="4"/>
  <c r="L42" i="4"/>
  <c r="L41" i="4"/>
  <c r="L40" i="4"/>
  <c r="L39" i="4"/>
  <c r="L38" i="4"/>
  <c r="L37" i="4" s="1"/>
  <c r="L36" i="4"/>
  <c r="L35" i="4"/>
  <c r="L34" i="4" s="1"/>
  <c r="L33" i="4"/>
  <c r="L32" i="4"/>
  <c r="L30" i="4"/>
  <c r="L29" i="4"/>
  <c r="L27" i="4" s="1"/>
  <c r="L28" i="4"/>
  <c r="L26" i="4"/>
  <c r="L25" i="4"/>
  <c r="L24" i="4"/>
  <c r="L23" i="4"/>
  <c r="L22" i="4"/>
  <c r="L20" i="4" s="1"/>
  <c r="L21" i="4"/>
  <c r="L19" i="4"/>
  <c r="L18" i="4"/>
  <c r="L17" i="4"/>
  <c r="L16" i="4"/>
  <c r="L15" i="4"/>
  <c r="L12" i="4" s="1"/>
  <c r="L14" i="4"/>
  <c r="L13" i="4"/>
  <c r="L7" i="4"/>
  <c r="L8" i="4"/>
  <c r="L9" i="4"/>
  <c r="L10" i="4"/>
  <c r="L11" i="4"/>
  <c r="L6" i="4"/>
  <c r="L249" i="4"/>
  <c r="L244" i="4"/>
  <c r="L193" i="4"/>
  <c r="L176" i="4"/>
  <c r="L142" i="4"/>
  <c r="L31" i="4"/>
  <c r="F175" i="4"/>
  <c r="J163" i="4"/>
  <c r="J167" i="4"/>
  <c r="J290" i="4"/>
  <c r="J289" i="4"/>
  <c r="J288" i="4"/>
  <c r="J287" i="4" s="1"/>
  <c r="J286" i="4"/>
  <c r="J285" i="4"/>
  <c r="J284" i="4"/>
  <c r="J283" i="4"/>
  <c r="J282" i="4"/>
  <c r="J281" i="4"/>
  <c r="J280" i="4"/>
  <c r="J279" i="4"/>
  <c r="J278" i="4" s="1"/>
  <c r="J277" i="4"/>
  <c r="J276" i="4"/>
  <c r="J275" i="4"/>
  <c r="J274" i="4"/>
  <c r="J273" i="4"/>
  <c r="J272" i="4"/>
  <c r="J271" i="4"/>
  <c r="J270" i="4"/>
  <c r="J269" i="4" s="1"/>
  <c r="J268" i="4"/>
  <c r="J267" i="4"/>
  <c r="J266" i="4"/>
  <c r="J265" i="4"/>
  <c r="J264" i="4"/>
  <c r="J263" i="4"/>
  <c r="J262" i="4"/>
  <c r="J261" i="4"/>
  <c r="J260" i="4"/>
  <c r="J258" i="4" s="1"/>
  <c r="J259" i="4"/>
  <c r="J257" i="4"/>
  <c r="J256" i="4"/>
  <c r="J255" i="4"/>
  <c r="J254" i="4"/>
  <c r="J253" i="4"/>
  <c r="J252" i="4"/>
  <c r="J251" i="4"/>
  <c r="J249" i="4" s="1"/>
  <c r="J248" i="4" s="1"/>
  <c r="J250" i="4"/>
  <c r="J247" i="4"/>
  <c r="J246" i="4"/>
  <c r="J245" i="4"/>
  <c r="J244" i="4" s="1"/>
  <c r="J243" i="4"/>
  <c r="J242" i="4"/>
  <c r="J241" i="4"/>
  <c r="J240" i="4"/>
  <c r="J239" i="4"/>
  <c r="J238" i="4" s="1"/>
  <c r="J237" i="4"/>
  <c r="J236" i="4"/>
  <c r="J235" i="4"/>
  <c r="J234" i="4"/>
  <c r="J233" i="4"/>
  <c r="J232" i="4"/>
  <c r="J231" i="4" s="1"/>
  <c r="J230" i="4"/>
  <c r="J229" i="4"/>
  <c r="J228" i="4"/>
  <c r="J227" i="4"/>
  <c r="J226" i="4"/>
  <c r="J225" i="4"/>
  <c r="J224" i="4" s="1"/>
  <c r="J211" i="4"/>
  <c r="J212" i="4"/>
  <c r="J207" i="4" s="1"/>
  <c r="J213" i="4"/>
  <c r="J214" i="4"/>
  <c r="J215" i="4"/>
  <c r="J223" i="4"/>
  <c r="J222" i="4"/>
  <c r="J221" i="4"/>
  <c r="J220" i="4"/>
  <c r="J219" i="4"/>
  <c r="J218" i="4"/>
  <c r="J217" i="4" s="1"/>
  <c r="J210" i="4"/>
  <c r="J209" i="4"/>
  <c r="J208" i="4"/>
  <c r="J206" i="4"/>
  <c r="J205" i="4"/>
  <c r="J204" i="4"/>
  <c r="J203" i="4"/>
  <c r="J202" i="4"/>
  <c r="J201" i="4"/>
  <c r="J200" i="4" s="1"/>
  <c r="J199" i="4"/>
  <c r="J191" i="4"/>
  <c r="J192" i="4"/>
  <c r="J198" i="4"/>
  <c r="J197" i="4"/>
  <c r="J196" i="4" s="1"/>
  <c r="J195" i="4"/>
  <c r="J194" i="4"/>
  <c r="J193" i="4" s="1"/>
  <c r="J190" i="4"/>
  <c r="J189" i="4" s="1"/>
  <c r="J175" i="4" s="1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 s="1"/>
  <c r="J174" i="4"/>
  <c r="J173" i="4"/>
  <c r="J172" i="4" s="1"/>
  <c r="J171" i="4"/>
  <c r="J170" i="4"/>
  <c r="J169" i="4"/>
  <c r="J168" i="4" s="1"/>
  <c r="J166" i="4"/>
  <c r="J165" i="4"/>
  <c r="J164" i="4"/>
  <c r="J162" i="4"/>
  <c r="J161" i="4"/>
  <c r="J160" i="4"/>
  <c r="J155" i="4" s="1"/>
  <c r="J159" i="4"/>
  <c r="J158" i="4"/>
  <c r="J157" i="4"/>
  <c r="J156" i="4"/>
  <c r="J153" i="4"/>
  <c r="J154" i="4"/>
  <c r="J152" i="4"/>
  <c r="J151" i="4"/>
  <c r="J150" i="4"/>
  <c r="J149" i="4"/>
  <c r="J148" i="4" s="1"/>
  <c r="J146" i="4"/>
  <c r="J145" i="4"/>
  <c r="J144" i="4"/>
  <c r="J143" i="4"/>
  <c r="J142" i="4" s="1"/>
  <c r="J141" i="4"/>
  <c r="J140" i="4"/>
  <c r="J139" i="4"/>
  <c r="J138" i="4"/>
  <c r="J137" i="4" s="1"/>
  <c r="J135" i="4"/>
  <c r="J136" i="4"/>
  <c r="J134" i="4"/>
  <c r="J133" i="4"/>
  <c r="J132" i="4"/>
  <c r="J131" i="4"/>
  <c r="J130" i="4" s="1"/>
  <c r="J129" i="4"/>
  <c r="J128" i="4"/>
  <c r="J127" i="4"/>
  <c r="J125" i="4" s="1"/>
  <c r="J126" i="4"/>
  <c r="J123" i="4"/>
  <c r="J122" i="4"/>
  <c r="J121" i="4"/>
  <c r="J120" i="4" s="1"/>
  <c r="J119" i="4"/>
  <c r="J118" i="4"/>
  <c r="J117" i="4" s="1"/>
  <c r="J116" i="4"/>
  <c r="J115" i="4"/>
  <c r="J114" i="4"/>
  <c r="J113" i="4" s="1"/>
  <c r="J112" i="4"/>
  <c r="J111" i="4"/>
  <c r="J110" i="4"/>
  <c r="J109" i="4"/>
  <c r="J108" i="4" s="1"/>
  <c r="J106" i="4"/>
  <c r="J102" i="4" s="1"/>
  <c r="J105" i="4"/>
  <c r="J104" i="4"/>
  <c r="J103" i="4"/>
  <c r="J101" i="4"/>
  <c r="J100" i="4"/>
  <c r="J99" i="4"/>
  <c r="J98" i="4"/>
  <c r="J97" i="4"/>
  <c r="J96" i="4"/>
  <c r="J95" i="4"/>
  <c r="J94" i="4" s="1"/>
  <c r="J93" i="4"/>
  <c r="J92" i="4"/>
  <c r="J91" i="4"/>
  <c r="J90" i="4"/>
  <c r="J89" i="4"/>
  <c r="J88" i="4" s="1"/>
  <c r="J87" i="4"/>
  <c r="J86" i="4"/>
  <c r="J85" i="4"/>
  <c r="J84" i="4"/>
  <c r="J83" i="4"/>
  <c r="J82" i="4"/>
  <c r="J81" i="4"/>
  <c r="J80" i="4"/>
  <c r="J79" i="4" s="1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 s="1"/>
  <c r="J62" i="4"/>
  <c r="J61" i="4"/>
  <c r="J60" i="4"/>
  <c r="J59" i="4"/>
  <c r="J58" i="4"/>
  <c r="J57" i="4"/>
  <c r="J56" i="4"/>
  <c r="J55" i="4" s="1"/>
  <c r="J54" i="4"/>
  <c r="J53" i="4"/>
  <c r="J52" i="4"/>
  <c r="J51" i="4"/>
  <c r="J50" i="4"/>
  <c r="J49" i="4"/>
  <c r="J48" i="4"/>
  <c r="J47" i="4"/>
  <c r="J46" i="4"/>
  <c r="J45" i="4"/>
  <c r="J44" i="4" s="1"/>
  <c r="J43" i="4" s="1"/>
  <c r="J42" i="4"/>
  <c r="J41" i="4"/>
  <c r="J40" i="4"/>
  <c r="J39" i="4"/>
  <c r="J38" i="4"/>
  <c r="J37" i="4" s="1"/>
  <c r="J36" i="4"/>
  <c r="J35" i="4"/>
  <c r="J34" i="4" s="1"/>
  <c r="J33" i="4"/>
  <c r="J32" i="4"/>
  <c r="J31" i="4" s="1"/>
  <c r="J30" i="4"/>
  <c r="J29" i="4"/>
  <c r="J28" i="4"/>
  <c r="J26" i="4"/>
  <c r="J25" i="4"/>
  <c r="J24" i="4"/>
  <c r="J23" i="4"/>
  <c r="J22" i="4"/>
  <c r="J20" i="4" s="1"/>
  <c r="J21" i="4"/>
  <c r="J19" i="4"/>
  <c r="J18" i="4"/>
  <c r="J17" i="4"/>
  <c r="J16" i="4"/>
  <c r="J15" i="4"/>
  <c r="J14" i="4"/>
  <c r="J13" i="4"/>
  <c r="J7" i="4"/>
  <c r="J8" i="4"/>
  <c r="J9" i="4"/>
  <c r="J10" i="4"/>
  <c r="J11" i="4"/>
  <c r="J6" i="4"/>
  <c r="B2" i="13"/>
  <c r="N5" i="4" l="1"/>
  <c r="N4" i="4" s="1"/>
  <c r="J107" i="4"/>
  <c r="J78" i="4"/>
  <c r="J216" i="4"/>
  <c r="J124" i="4"/>
  <c r="N147" i="4"/>
  <c r="N107" i="4"/>
  <c r="N248" i="4"/>
  <c r="N175" i="4"/>
  <c r="L107" i="4"/>
  <c r="L78" i="4"/>
  <c r="L5" i="4"/>
  <c r="L175" i="4"/>
  <c r="L43" i="4"/>
  <c r="L216" i="4"/>
  <c r="L4" i="4"/>
  <c r="L147" i="4"/>
  <c r="L124" i="4"/>
  <c r="L248" i="4"/>
  <c r="J147" i="4"/>
  <c r="J27" i="4"/>
  <c r="J12" i="4"/>
  <c r="J5" i="4"/>
  <c r="J4" i="4" s="1"/>
  <c r="J291" i="4" l="1"/>
  <c r="B3" i="13" s="1"/>
  <c r="N291" i="4"/>
  <c r="B11" i="13" s="1"/>
  <c r="L291" i="4"/>
  <c r="B7" i="13" s="1"/>
  <c r="B13" i="13" l="1"/>
</calcChain>
</file>

<file path=xl/sharedStrings.xml><?xml version="1.0" encoding="utf-8"?>
<sst xmlns="http://schemas.openxmlformats.org/spreadsheetml/2006/main" count="2367" uniqueCount="626">
  <si>
    <t>4.4 FAKTORY OVPLYVUJÚCE ROZVOJ A STABILITU FINANČNÉHO SYSTÉMU</t>
  </si>
  <si>
    <t>4.2 ÚČASTNÍCI NA FINANČNÝCH SYSTÉMOCH</t>
  </si>
  <si>
    <t>4.1 ÚLOHA A ŠTRUKTÚRA FINANČNÝCH SYSTÉMOV</t>
  </si>
  <si>
    <t>4. FINANČNÉ SYSTÉMY</t>
  </si>
  <si>
    <t>4.3 FINANČNÉ PRODUKTY A DÁVKY</t>
  </si>
  <si>
    <t>5. AKTÍVA</t>
  </si>
  <si>
    <t>5.1 INVESTÍCIE A TRHY</t>
  </si>
  <si>
    <t>5.2 OCEŇOVANIE AKTÍV</t>
  </si>
  <si>
    <t>5.3 RIADENIE PORTFÓLIA</t>
  </si>
  <si>
    <t>5.4 INVESTIČNÁ STRATÉGIA A MERANIE VÝKONNOSTI</t>
  </si>
  <si>
    <t>6.4 OTÁZKY PROFESIONÁLNEHO RIADENIA A RIZIKA</t>
  </si>
  <si>
    <t>6.4.2 Vysvetliť hlavné otázky, ktorými sa má zaoberať politika správy údajov a jej význam pre organizáciu. (B2)</t>
  </si>
  <si>
    <t>6.4.3 Vysvetliť riziká spojené s používaním údajov (vrátane algoritmického rozhodovania). (B2)</t>
  </si>
  <si>
    <t>6. DÁTA A SYSTÉMY</t>
  </si>
  <si>
    <t>6.1 DÁTA AKO ZDROJ PRO RIEŠENIE PROBLÉMOV</t>
  </si>
  <si>
    <t>6.2 ANALÝZA DÁT</t>
  </si>
  <si>
    <t>6.3 ŠTATISTICKÉ UČENIE (STATISTICAL LEARNING)</t>
  </si>
  <si>
    <t>6.5 VIZUALIZÁCIA DÁT A REPORTING</t>
  </si>
  <si>
    <t>4.2.2 Popísať hlavných účastníkov finančných trhov a vysvetliť ich ciele a úlohy (napríklad investičné banky, retailové banky, investičnú správcovskú spoločnosť, dôchodkové fondy, poisťovne a zaisťovne, nefinančné korporácie, štátne fondy, poskytovatelia mikrofinancovania, neregulované organizácie). (B2)</t>
  </si>
  <si>
    <t>4.1.2 Vysvetliť vzťah medzi finančnými zdrojmi, reálnymi zdrojmi a cieľmi spoločnosti. (B2)</t>
  </si>
  <si>
    <t>4.3.2 Vysvetliť hlavné zásady poistenia a dôchodkov, ktoré majú vplyv na tieto dávky a produkty. (B2)</t>
  </si>
  <si>
    <t>4.4.2 Vysvetliť hlavné prvky a účel obozretnej a trhovej regulácie. (B2)</t>
  </si>
  <si>
    <t>4.4.3 Vysvetliť hlavné riziká pre stabilitu národných a globálnych finančných systémov. (B2)</t>
  </si>
  <si>
    <t>5.1.3 Vysvetliť hlavné ekonomické vplyvy na úroveň cien na investičnom trhu a celkové výnosy. (B2)</t>
  </si>
  <si>
    <t>5.2.4 Vysvetliť koncepty, na ktorých sú založené rizikovo neutrálny a cenový deflátor (State-Price Deflator) používané pri oceňovaní derivátových cenných papierov a aplikujte ich v jednoduchých situáciách. (B3)</t>
  </si>
  <si>
    <t>5.4.1 Vysvetliť, ako možno použiť modelovanie aktív/pasív na vytvorenie vhodnej investičnej stratégie. (B2)</t>
  </si>
  <si>
    <t>5.4.2 Vysvetliť metódy kvantifikácie rizika investovania do rôznych tried a podtried investícií. (B2)</t>
  </si>
  <si>
    <t>6.3.1 Vysvetliť význam pojmov štatistické učenie a strojové učenie a rozdiel medzi učením s učiteľom (supervised learning) a učením bez učiteľa (unsupervised learning). (B2)</t>
  </si>
  <si>
    <t>6.5.2 Vysvetliť význam a hodnotu reprodukovateľného výskumu a opísať prvky potrebné na zabezpečenie reprodukovateľnosti analýzy dát. (B2)</t>
  </si>
  <si>
    <t>4.2.3 Opísať typické modely prevádzky a riadenia spoločností pre nasledujúce inštitúcie a Vysvetliť, ako umožňujú inštitúciám splniť ich ciele: poisťovňu, zaisťovňu, penzijný fond, retailovú banku, investičnú správcovskú spoločnosť. (C2)</t>
  </si>
  <si>
    <t>4.4.1 Opísať hlavné faktory ovplyvňujúce vývoj finančných systémov (vrátane demografických zmien, hospodárskeho rozvoja, technologických zmien a klimatických zmien). (B1)</t>
  </si>
  <si>
    <t>5.1.1 Opísať charakteristiky hlavných investičných aktív a trhov s takýmito aktívami. (A1)</t>
  </si>
  <si>
    <t>6.1.1 Opísať možné ciele analýzy dát (napr. opisné, inferenčné, prediktívne). (B2)</t>
  </si>
  <si>
    <t>6.1.4 Opísať bežné dátové štruktúry a systémy na ukladanie dát. (A1)</t>
  </si>
  <si>
    <t>6.3.3 Opísať bežne používané techniky strojového učenia v každej zo štyroch oblastí definovaných rozdelením na učenie s učiteľom/bez učiteľa a diskrétnym/spojitým prístupom. (B2)</t>
  </si>
  <si>
    <t>4.3.1 Opísať hlavné druhy dávok sociálneho zabezpečenia a finančných produktov s nimi spojenými a vysvetliť, ako spĺňajú ciele emitentov a príjemcov. (B2)</t>
  </si>
  <si>
    <t>5.2.1 Použitie modelu oceňovania kapitálových aktív (CAPM) na výpočet požadovanej návratnosti určitého aktíva, s ohľadom na príslušné vstupy, a teda vypočítať hodnotu majetku. (B3)</t>
  </si>
  <si>
    <t>5.2.6 Vysvetliť obmedzenia vyššie opísaných modelov a popísať pokusy o ich riešenie. (B2)</t>
  </si>
  <si>
    <t>5.3.1 Vysvetliť princípy a ciele investičného riadenia a analýza investičných potrieb inštitucionálneho alebo individuálneho investora. (B4)</t>
  </si>
  <si>
    <t>5.3.2 Opísať metódy oceňovania portfólií aktív a vysvetliť ich vhodnosť v rôznych situáciách. (B2)</t>
  </si>
  <si>
    <t>5.4.4 Analýza výkonnosti investičného portfólia vo vzťahu k benchmarku. (B4)</t>
  </si>
  <si>
    <t>6.1.3 Opísať zdroje dát a vysvetliť charakteristiky rôznych zdrojov dát vrátane extrémne veľkých súborov dát. (B4)</t>
  </si>
  <si>
    <t>6.1.5 Opísať a vysvetliť opatrenia kvality dát. (B2)</t>
  </si>
  <si>
    <t>6.1.6 Použiť vhodné nástroje na čistenie, reštrukturalizáciu a transformáciu dát, aby boli vhodné na analýzu. (C3)</t>
  </si>
  <si>
    <t>6.2.3 Použiť analýzu hlavných komponentov na zníženie rozmerov komplexného dátového súboru. (C4)</t>
  </si>
  <si>
    <t>6.2.4 Použiť počítačový balík na odhad distribučnej funkcie súboru údajov a na výpočet primeraných mier zhody modelu s pozorovaním. (C4)</t>
  </si>
  <si>
    <t>6.2.5 Použiť počítačový balík na odhad jednofaktorového alebo viacfaktorového lineárneho regresného modelu na podkladové dáta a interpretujte výstup. (C4)</t>
  </si>
  <si>
    <t>6.3.4 Použiť vhodný počítačový balík na aplikovanie techník založených na neurónovej sieti a rozhodovacích stromoch na jednoduché problémy strojového učenia. (C3)</t>
  </si>
  <si>
    <t>6.3.2 Vysvetliť, kedy je strojové učenie vhodným prístupom k riešeniu problémov a opísať príklady typov problémov, ktoré sa zvyčajne riešia strojovým učením, vysvetľujúc rozdiel medzi diskrétnymi a spojitými prístupmi. (B2)</t>
  </si>
  <si>
    <t>1.1 NÁHODNÁ PREMENNÁ</t>
  </si>
  <si>
    <t>1.5  BAYESOVSKÁ ŠTATISTIKA A TEÓRIA KREDIBILITY</t>
  </si>
  <si>
    <t>1.5.1 Vysvetliť základné pojmy Bayesovskej štatistiky a aplikovať ich na odhad parametrov, testovanie hypotéz a výber modelu. (B3)</t>
  </si>
  <si>
    <t>1.5.2 Vysvetliť a aplikovať Bayesovské a empirické Bayesovské modely kredibility. (B3)</t>
  </si>
  <si>
    <t>1.6  STOCHASTICKÉ PROCESY A ČASOVÉ RADY</t>
  </si>
  <si>
    <t>1.7  SIMULÁCIE</t>
  </si>
  <si>
    <t>1.7.1 Vysvetliť koncept simulácie Monte Carlo. (B2)</t>
  </si>
  <si>
    <t>1.7.2 Simulovať diskrétne aj spojité náhodné veličiny pomocou inverznej metódy. (C3)</t>
  </si>
  <si>
    <t>2. EKONÓMIA</t>
  </si>
  <si>
    <t>2.1  MAKROEKONÓMIA</t>
  </si>
  <si>
    <t>2.1.1 Vysvetliť základné makroekonomické veličiny (napr. HDP) používané na porovnanie ekonomík krajín. (B2)</t>
  </si>
  <si>
    <t>2.1.3 Vysvetliť vplyv fiškálnej a menovej politiky na ekonomiku, vrátane vplyvu na finančné trhy. (B2)</t>
  </si>
  <si>
    <t>2.1.4 Vysvetliť úlohu medzinárodného obchodu, výmenných kurzov a platobnej bilancie v hospodárstve. (B2)</t>
  </si>
  <si>
    <t>2.1.5 Vysvetliť vplyv úspor a spotreby na ekonomiku. (B2)</t>
  </si>
  <si>
    <t>2.1.9 Vysvetliť vzťah medzi peniazmi a úrokovými sadzbami. (B2)</t>
  </si>
  <si>
    <t>2.2  MIKROEKONÓMIA</t>
  </si>
  <si>
    <t>2.2.3 Vysvetliť interakciu medzi ponukou a dopytom a spôsobom, akým sa dosahujú rovnovážne trhové ceny. (B2)</t>
  </si>
  <si>
    <t>2.2.4 Vysvetliť rôzne cenové stratégie, ktoré môžu firmy používať. (B2)</t>
  </si>
  <si>
    <t>2.2.5 Vysvetliť hlavné ekonomické koncepty, ktoré sa týkajú voľby podnikov v súvislosti s krátkodobými a dlhodobými investičnými a produkčnými rozhodnutiami. (B2)</t>
  </si>
  <si>
    <t>2.2.6 Vysvetliť konkurenčné trhy a spôsob ich fungovania. (B2)</t>
  </si>
  <si>
    <t>2.2.7 Vysvetliť ziskovosť na trhoch s nedokonalou konkurenciou. (B2)</t>
  </si>
  <si>
    <t>2.3.1 Zhodnotiť vlastnosti modelov cien dlhopisov. (B5)</t>
  </si>
  <si>
    <t>2.3.2 Vysvetliť modely oceňovania aktív (napr. Model oceňovania kapitálových aktív). (B2)</t>
  </si>
  <si>
    <t>2.3.6 Vysvetliť charakteristiky peňažných tokov rôznych typov opcií. (A2)</t>
  </si>
  <si>
    <t>2.3.10 Simulovať ceny akcií vrátane použitia techník znižovania rozptylu. (B3)</t>
  </si>
  <si>
    <t>2.3.13 Vysvetliť výhody a nevýhody rôznych mier investičného rizika (napr. Value at Risk, rozptyl výnosov). (B2)</t>
  </si>
  <si>
    <t>3. FINANCIE</t>
  </si>
  <si>
    <t>3.1 FINANČNÉ VYKAZOVANIE A DANE</t>
  </si>
  <si>
    <t>3.1.2 Vysvetliť, prečo sú spoločnosti povinné predkladať výročné správy a účtovné závierky. (B2)</t>
  </si>
  <si>
    <t>3.1.3 Vysvetliť základné účtovné koncepty a pojmy, opísať hlavné zdroje účtovnej regulácie. (B2)</t>
  </si>
  <si>
    <t>3.1.4 Vysvetliť hodnotu podávania správ o environmentálnej, sociálnej a hospodárskej udržateľnosti a iných alternatívach k tradičnému finančnému výkazníctvu a opísať možný obsah takýchto správ. (B2)</t>
  </si>
  <si>
    <t>3.1.5 Vysvetliť základnú štruktúru podnikových a skupinových účtov. (B2)</t>
  </si>
  <si>
    <t>3.1.6 Vysvetliť účel hlavných zložiek podnikových účtov a interpretovať ich. (B4)</t>
  </si>
  <si>
    <t>3.1.7 Vytvorenie jednoduchej súvahy a výkazu ziskov a strát. (B6)</t>
  </si>
  <si>
    <t>3.1.8 Vypočítať a interpretovať finančné a účtovné ukazovatele. (B4)</t>
  </si>
  <si>
    <t>3.2 CENNÉ PAPIERE A INÉ FORMY FINANČNÝCH FINANCIÍ</t>
  </si>
  <si>
    <t>3.2.1 Vysvetliť charakteristiky rôznych foriem vlastného kapitálu z pohľadu emitenta a investora. (B2)</t>
  </si>
  <si>
    <t>3.2.2 Vysvetliť charakteristiky rôznych foriem dlhodobého dlhového kapitálu z pohľadu emitenta a investora. (B2)</t>
  </si>
  <si>
    <t>3.2.3 Vysvetliť charakteristiky rôznych foriem krátkodobého a strednodobého financovania z pohľadu emitenta a investora. (B2)</t>
  </si>
  <si>
    <t>3.3 FINANČNÁ MATEMATIKA</t>
  </si>
  <si>
    <t>3.3.2 Vysvetliť reálne a nominálne úrokové miery a peňažné toky súvisiace s infláciou. (B3)</t>
  </si>
  <si>
    <t>3.3.5 Uplatňovať časovú štruktúru úrokových sadzieb na modelovanie rôznych peňažných tokov vrátane výpočtu citlivosti hodnoty na zmeny v časovej štruktúre. (B3)</t>
  </si>
  <si>
    <t>3.3.6 Vysvetlite, ako sa pri imunizácii portfólia pasív používa durácia a konvexita. (B2)</t>
  </si>
  <si>
    <t>3.4 PODNIKOVÉ FINANCIE</t>
  </si>
  <si>
    <t>3.4.3 Vysvetliť kapitálové rozpočtovanie a vypočítať náklady na kapitál. (B3)</t>
  </si>
  <si>
    <t>3.4.4 Vypočítať návratnosť investície projektu pomocou rôznych metód a vyhodnotiť každú metódu. (C5)</t>
  </si>
  <si>
    <t>Kapitola</t>
  </si>
  <si>
    <t>Úroveň</t>
  </si>
  <si>
    <t>7.1.</t>
  </si>
  <si>
    <t>7.1.1.</t>
  </si>
  <si>
    <t>C2</t>
  </si>
  <si>
    <t>7.1.2.</t>
  </si>
  <si>
    <t>B4</t>
  </si>
  <si>
    <t>7.1.3.</t>
  </si>
  <si>
    <t>B2</t>
  </si>
  <si>
    <t>7.1.4.</t>
  </si>
  <si>
    <t>7.1.5.</t>
  </si>
  <si>
    <t>7.1.6.</t>
  </si>
  <si>
    <t>7.1.7.</t>
  </si>
  <si>
    <t>7.1.8.</t>
  </si>
  <si>
    <t>7.1.9.</t>
  </si>
  <si>
    <t>C3</t>
  </si>
  <si>
    <t>7.1.10.</t>
  </si>
  <si>
    <t>7.1.11.</t>
  </si>
  <si>
    <t>C6</t>
  </si>
  <si>
    <t>7.1.12.</t>
  </si>
  <si>
    <t>7.2.</t>
  </si>
  <si>
    <t>7.2.1.</t>
  </si>
  <si>
    <t>7.2.2.</t>
  </si>
  <si>
    <t>7.2.3.</t>
  </si>
  <si>
    <t>B5</t>
  </si>
  <si>
    <t>7.3.</t>
  </si>
  <si>
    <t>7.3.1.</t>
  </si>
  <si>
    <t>7.3.2.</t>
  </si>
  <si>
    <t>B3</t>
  </si>
  <si>
    <t>7.4.</t>
  </si>
  <si>
    <t>7.4.1.</t>
  </si>
  <si>
    <t>7.4.2.</t>
  </si>
  <si>
    <t>7.4.3.</t>
  </si>
  <si>
    <t>7.5.</t>
  </si>
  <si>
    <t>7.5.1.</t>
  </si>
  <si>
    <t>7.5.2.</t>
  </si>
  <si>
    <t>7.5.3.</t>
  </si>
  <si>
    <t>7.5.4.</t>
  </si>
  <si>
    <t>7.5.5.</t>
  </si>
  <si>
    <t>7.5.6.</t>
  </si>
  <si>
    <t>7.6.</t>
  </si>
  <si>
    <t>7.6.1.</t>
  </si>
  <si>
    <t>7.6.2.</t>
  </si>
  <si>
    <t>7.6.3.</t>
  </si>
  <si>
    <t>7.6.4.</t>
  </si>
  <si>
    <t>7.6.5.</t>
  </si>
  <si>
    <t>7.6.6.</t>
  </si>
  <si>
    <t>7.6.7.</t>
  </si>
  <si>
    <t>7.6.8.</t>
  </si>
  <si>
    <t>Popísať a aplikovať techniky na výpočet základnej zaistnej zmluvy.</t>
  </si>
  <si>
    <t>8.1.</t>
  </si>
  <si>
    <t>8.1.1.</t>
  </si>
  <si>
    <t>8.1.2.</t>
  </si>
  <si>
    <t>8.1.3.</t>
  </si>
  <si>
    <t>8.1.4.</t>
  </si>
  <si>
    <t>8.1.5.</t>
  </si>
  <si>
    <t>8.1.6.</t>
  </si>
  <si>
    <t>C5</t>
  </si>
  <si>
    <t>8.2.</t>
  </si>
  <si>
    <t>8.2.1.</t>
  </si>
  <si>
    <t>8.2.2.</t>
  </si>
  <si>
    <t>8.2.3.</t>
  </si>
  <si>
    <t>8.2.4.</t>
  </si>
  <si>
    <t>8.2.5.</t>
  </si>
  <si>
    <t>8.2.6.</t>
  </si>
  <si>
    <t>8.3.</t>
  </si>
  <si>
    <t>8.3.1.</t>
  </si>
  <si>
    <t>8.3.2.</t>
  </si>
  <si>
    <t>8.3.3.</t>
  </si>
  <si>
    <t>8.3.4.</t>
  </si>
  <si>
    <t>8.3.5.</t>
  </si>
  <si>
    <t>8.3.6.</t>
  </si>
  <si>
    <t>8.4.</t>
  </si>
  <si>
    <t>8.4.1.</t>
  </si>
  <si>
    <t>8.4.2.</t>
  </si>
  <si>
    <t>8.4.3.</t>
  </si>
  <si>
    <t>8.4.4.</t>
  </si>
  <si>
    <t>8.4.5.</t>
  </si>
  <si>
    <t>8.5.</t>
  </si>
  <si>
    <t>8.5.1.</t>
  </si>
  <si>
    <t>8.5.2.</t>
  </si>
  <si>
    <t>8.5.3.</t>
  </si>
  <si>
    <t>9.1.</t>
  </si>
  <si>
    <t>9.1.1.</t>
  </si>
  <si>
    <t>9.1.2.</t>
  </si>
  <si>
    <t>9.1.3.</t>
  </si>
  <si>
    <t>B6</t>
  </si>
  <si>
    <t>9.1.4.</t>
  </si>
  <si>
    <t>9.1.5.</t>
  </si>
  <si>
    <t>9.1.6.</t>
  </si>
  <si>
    <t>9.1.7.</t>
  </si>
  <si>
    <t>9.1.8.</t>
  </si>
  <si>
    <t>A6</t>
  </si>
  <si>
    <t>9.2.</t>
  </si>
  <si>
    <t>9.2.1.</t>
  </si>
  <si>
    <t>9.2.2.</t>
  </si>
  <si>
    <t>A4</t>
  </si>
  <si>
    <t>9.2.3.</t>
  </si>
  <si>
    <t>A5</t>
  </si>
  <si>
    <t>9.2.4.</t>
  </si>
  <si>
    <t>9.2.5.</t>
  </si>
  <si>
    <t>9.2.6.</t>
  </si>
  <si>
    <t>9.2.7.</t>
  </si>
  <si>
    <t>9.2.8.</t>
  </si>
  <si>
    <t>9.2.9.</t>
  </si>
  <si>
    <t>D2</t>
  </si>
  <si>
    <t>9.2.10.</t>
  </si>
  <si>
    <t>9.3.</t>
  </si>
  <si>
    <t>9.3.1.</t>
  </si>
  <si>
    <t>A2</t>
  </si>
  <si>
    <t>9.3.2.</t>
  </si>
  <si>
    <t>9.3.3.</t>
  </si>
  <si>
    <t>9.3.4.</t>
  </si>
  <si>
    <t>9.3.5.</t>
  </si>
  <si>
    <t>9.3.6.</t>
  </si>
  <si>
    <t>9.3.7.</t>
  </si>
  <si>
    <t>9.3.8.</t>
  </si>
  <si>
    <t>9.4.</t>
  </si>
  <si>
    <t>9.4.1.</t>
  </si>
  <si>
    <t>9.4.2.</t>
  </si>
  <si>
    <t>9.4.3.</t>
  </si>
  <si>
    <t>9.4.4.</t>
  </si>
  <si>
    <t>9.4.5.</t>
  </si>
  <si>
    <t>9.4.6.</t>
  </si>
  <si>
    <t>D1</t>
  </si>
  <si>
    <t>9.4.7.</t>
  </si>
  <si>
    <t>9.4.8.</t>
  </si>
  <si>
    <t>D5</t>
  </si>
  <si>
    <t>9.5.</t>
  </si>
  <si>
    <t>9.5.1.</t>
  </si>
  <si>
    <t>9.5.2.</t>
  </si>
  <si>
    <t>9.5.3.</t>
  </si>
  <si>
    <t>1.1.1 Vysvetliť pojmy náhodná premenná, rozdelenie pravdepodobnosti, distribučná funkcia, stredná hodnota, rozptyl a vyššie momenty. (B2)</t>
  </si>
  <si>
    <t>2.1.6 Vysvetliť hlavné faktory ovplyvňujúce úroveň úrokových sadzieb, mieru inflácie, výmenný kurz, úroveň zamestnanosti a mieru rastu rozvinutej krajiny. (B2)</t>
  </si>
  <si>
    <t>3.3.1 Vypočítať súčasné a akumulované hodnoty peňažných tokov pomocou deterministických úrokových sadzieb
(vrátane zloženého úročenia v rôznych intervaloch a spojitého úročenia). (B3)</t>
  </si>
  <si>
    <t>3.3.4 Vysvetliť hlavné koncepty a pojmy, ktoré sú základom teórie časovej štruktúry úrokových sadzieb. (B2)</t>
  </si>
  <si>
    <t>3.3.7 Vypočítať očakávanú súčasnú hodnotu a rozptyl peňažných tokov pomocou jednoduchej stochastickej úrokovej teórie. (B3)</t>
  </si>
  <si>
    <t>4.1.1 Popísať úlohu a hlavné formy národných a medzinárodných finančných trhov. (A1)</t>
  </si>
  <si>
    <t>4.1.3 Vysvetliť vzťah medzi finančnými zdrojmi, reálnymi zdrojmi a národnými cieľmi. (B2)</t>
  </si>
  <si>
    <t>4.1.4 Popísať úlohu súkromných a osobných záujmov pri rozhodovaní vo vládnych a súkromných inštitúciách a vysvetliť zastupiteľskú teóriu a zákaz konfliktov záujmov a povinností. (B2)</t>
  </si>
  <si>
    <t>5.1.2 Opísať charakteristiky hlavných derivátových investícií (vrátane forwardov, futurít, opcií a swapov) a trhov s takýmito investíciami. (A1)</t>
  </si>
  <si>
    <t>5.1.4 Opísať a Vysvetliť teoretické a historické vzťahy medzi celkovými výnosmi a zložkami celkových výnosov hlavných tried aktív a kľúčových ekonomických ukazovateľov. (B2)</t>
  </si>
  <si>
    <t>5.2.5 Opísať vlastnosti rôznych stochastických modelov časovej štruktúry úrokových sadzieb. (B2)</t>
  </si>
  <si>
    <t>5.2.3 Vysvetliť pojmy: efektívny trh, kompletný trh, arbitráž, hedžing. (B2)</t>
  </si>
  <si>
    <t>5.4.3 Vysvetliť použitie rizikového plánovania na kontrolu rizík v portfóliu. (B2)</t>
  </si>
  <si>
    <t>6.1.2 Opísať fázy vykonávania analýzy dát na riešenie reálnych problémov vedeckým spôsobom a opísať nástroje vhodné pre každú fázu. (C2)</t>
  </si>
  <si>
    <t>6.2.1 Opísať účel popisnej analýzy dát. (B2)</t>
  </si>
  <si>
    <t>6.2.2 Použiť primerané nástroje na výpočet vhodnej súhrnnej štatistiky a vykonať vizualizáciu dát. (C4)</t>
  </si>
  <si>
    <t>6.2.6 Použiť počítačový balík na odhad modelu prežitia na podkladové dáta a interpretovať výstup. (C4)</t>
  </si>
  <si>
    <t>6.2.7 Použiť počítačový balík na odhad zovšeobecneného lineárneho modelu (GLM) na podkladové dáta a interpretovať výstup. (C4)</t>
  </si>
  <si>
    <t>6.4.1 Vysvetliť etické a regulatórne otázky spojené s prácou s osobnými údajmi a extrémne veľkými súbormi údajov. (B2)</t>
  </si>
  <si>
    <t>1.1.</t>
  </si>
  <si>
    <t>1.5.</t>
  </si>
  <si>
    <t>1.6.</t>
  </si>
  <si>
    <t>1.7.</t>
  </si>
  <si>
    <t>1.1.1.</t>
  </si>
  <si>
    <t>1.1.2.</t>
  </si>
  <si>
    <t>1.4.3.</t>
  </si>
  <si>
    <t>1.5.1.</t>
  </si>
  <si>
    <t>1.5.2.</t>
  </si>
  <si>
    <t>1.6.1.</t>
  </si>
  <si>
    <t>1.6.2.</t>
  </si>
  <si>
    <t>1.7.1.</t>
  </si>
  <si>
    <t>1.7.2.</t>
  </si>
  <si>
    <t>1.7.3.</t>
  </si>
  <si>
    <t>1.7.4.</t>
  </si>
  <si>
    <t>1.7.5.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</si>
  <si>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</si>
  <si>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</si>
  <si>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</si>
  <si>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</si>
  <si>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</si>
  <si>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</si>
  <si>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</si>
  <si>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</si>
  <si>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</si>
  <si>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</si>
  <si>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</t>
  </si>
  <si>
    <t>2.2.</t>
  </si>
  <si>
    <t>2.3.</t>
  </si>
  <si>
    <t>2.2.1.</t>
  </si>
  <si>
    <t>2.2.2.</t>
  </si>
  <si>
    <t>2.2.3.</t>
  </si>
  <si>
    <t>2.2.4.</t>
  </si>
  <si>
    <t>2.2.5.</t>
  </si>
  <si>
    <t>2.2.6.</t>
  </si>
  <si>
    <t>2.2.7.</t>
  </si>
  <si>
    <t>2.3  EKONÓMIA FINANCIÍ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</si>
  <si>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</si>
  <si>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</si>
  <si>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</si>
  <si>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</si>
  <si>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</si>
  <si>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</si>
  <si>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</si>
  <si>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</si>
  <si>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</si>
  <si>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</si>
  <si>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</si>
  <si>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</si>
  <si>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A1</t>
  </si>
  <si>
    <t>B1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</si>
  <si>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</si>
  <si>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</si>
  <si>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</si>
  <si>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</si>
  <si>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</si>
  <si>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</si>
  <si>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</si>
  <si>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</si>
  <si>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</si>
  <si>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</si>
  <si>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3.3.</t>
  </si>
  <si>
    <t>3.2.1.</t>
  </si>
  <si>
    <t>3.2.2.</t>
  </si>
  <si>
    <t>3.2.3.</t>
  </si>
  <si>
    <t>3.2.4.</t>
  </si>
  <si>
    <t>3.2.5.</t>
  </si>
  <si>
    <t>3.3.1.</t>
  </si>
  <si>
    <t>3.3.2.</t>
  </si>
  <si>
    <t>3.3.3.</t>
  </si>
  <si>
    <t>3.3.4.</t>
  </si>
  <si>
    <t>3.3.5.</t>
  </si>
  <si>
    <t>3.3.6.</t>
  </si>
  <si>
    <t>3.3.7.</t>
  </si>
  <si>
    <t>3.4.</t>
  </si>
  <si>
    <t>3.4.1.</t>
  </si>
  <si>
    <t>3.4.2.</t>
  </si>
  <si>
    <t>3.4.3.</t>
  </si>
  <si>
    <t>3.4.4.</t>
  </si>
  <si>
    <t>4.1.</t>
  </si>
  <si>
    <t>4.1.1.</t>
  </si>
  <si>
    <t>4.1.2.</t>
  </si>
  <si>
    <t>4.1.3.</t>
  </si>
  <si>
    <t>4.1.4.</t>
  </si>
  <si>
    <t>4.2.1.</t>
  </si>
  <si>
    <t>4.2.3.</t>
  </si>
  <si>
    <t>4.2.2.</t>
  </si>
  <si>
    <t>4.3.</t>
  </si>
  <si>
    <t>4.3.1.</t>
  </si>
  <si>
    <t>4.3.2.</t>
  </si>
  <si>
    <t>4.4.</t>
  </si>
  <si>
    <t>4.4.1.</t>
  </si>
  <si>
    <t>4.4.2.</t>
  </si>
  <si>
    <t>4.4.3.</t>
  </si>
  <si>
    <t>5.1.</t>
  </si>
  <si>
    <t>5.1.1.</t>
  </si>
  <si>
    <t>5.1.2.</t>
  </si>
  <si>
    <t>5.1.3.</t>
  </si>
  <si>
    <t>5.1.4.</t>
  </si>
  <si>
    <t>5.2.</t>
  </si>
  <si>
    <t>5.2.1.</t>
  </si>
  <si>
    <t>5.2.2.</t>
  </si>
  <si>
    <t>5.3.1.</t>
  </si>
  <si>
    <t>5.3.2.</t>
  </si>
  <si>
    <t>5.3.3.</t>
  </si>
  <si>
    <t>5.3.4.</t>
  </si>
  <si>
    <t>5.2.3.</t>
  </si>
  <si>
    <t>5.2.4.</t>
  </si>
  <si>
    <t>5.2.5.</t>
  </si>
  <si>
    <t>5.2.6.</t>
  </si>
  <si>
    <t>5.3.</t>
  </si>
  <si>
    <t>5.4.</t>
  </si>
  <si>
    <t>5.4.1.</t>
  </si>
  <si>
    <t>5.4.2.</t>
  </si>
  <si>
    <t>5.4.3.</t>
  </si>
  <si>
    <t>5.4.4.</t>
  </si>
  <si>
    <t>6.1.</t>
  </si>
  <si>
    <t>6.</t>
  </si>
  <si>
    <t>6.1.1.</t>
  </si>
  <si>
    <t>6.1.2.</t>
  </si>
  <si>
    <t>6.2.1.</t>
  </si>
  <si>
    <t>6.2.2.</t>
  </si>
  <si>
    <t>6.2.3.</t>
  </si>
  <si>
    <t>6.2.4.</t>
  </si>
  <si>
    <t>6.2.5.</t>
  </si>
  <si>
    <t>6.2.6.</t>
  </si>
  <si>
    <t>6.2.7.</t>
  </si>
  <si>
    <t>6.1.3.</t>
  </si>
  <si>
    <t>6.1.4.</t>
  </si>
  <si>
    <t>6.1.5.</t>
  </si>
  <si>
    <t>6.1.6.</t>
  </si>
  <si>
    <t>C4</t>
  </si>
  <si>
    <t>6.2.</t>
  </si>
  <si>
    <t>6.3.</t>
  </si>
  <si>
    <t>6.3.1.</t>
  </si>
  <si>
    <t>6.3.2.</t>
  </si>
  <si>
    <t>6.3.3.</t>
  </si>
  <si>
    <t>6.3.4.</t>
  </si>
  <si>
    <t>6.4.1.</t>
  </si>
  <si>
    <t>6.4.2.</t>
  </si>
  <si>
    <t>6.4.3.</t>
  </si>
  <si>
    <t>6.5.1.</t>
  </si>
  <si>
    <t>6.4.</t>
  </si>
  <si>
    <t>6.5.</t>
  </si>
  <si>
    <t>6.5.2.</t>
  </si>
  <si>
    <t>1.2.</t>
  </si>
  <si>
    <t>1.3.</t>
  </si>
  <si>
    <t>1.4.</t>
  </si>
  <si>
    <t>1.2.1.</t>
  </si>
  <si>
    <t>1.2.2.</t>
  </si>
  <si>
    <t>1.2.3.</t>
  </si>
  <si>
    <t>1.2.4.</t>
  </si>
  <si>
    <t>1.2.5.</t>
  </si>
  <si>
    <t>1.2.6.</t>
  </si>
  <si>
    <t>1.2.7.</t>
  </si>
  <si>
    <t>1.3.1.</t>
  </si>
  <si>
    <t>1.3.2.</t>
  </si>
  <si>
    <t>1.3.3.</t>
  </si>
  <si>
    <t>1.3.4.</t>
  </si>
  <si>
    <t>1.3.5.</t>
  </si>
  <si>
    <t>1.3.6.</t>
  </si>
  <si>
    <t>1.4.1.</t>
  </si>
  <si>
    <t>1.4.2.</t>
  </si>
  <si>
    <t>Sylabus</t>
  </si>
  <si>
    <t>Okruh</t>
  </si>
  <si>
    <t>1.2 ŠTATISTIKA</t>
  </si>
  <si>
    <t>1.2.5 Testovanie hypotéz. (C3)</t>
  </si>
  <si>
    <t>1.4 REGRESIA</t>
  </si>
  <si>
    <t>7. AKTUÁRSKE MODELY</t>
  </si>
  <si>
    <t>7.1 PRINCÍPY AKTUÁRSKEHO MODELOVANIA</t>
  </si>
  <si>
    <t xml:space="preserve">7.1.1.Popísať, prečo a ako sa používajú modely, vrátane použitia modelov pre ocenenie produktov, tvorbu rezerv a modelovanie kapitálu  </t>
  </si>
  <si>
    <t>7.1.2.Vysvetliť dôvody, v čom sú modely prínosné a aké sú ich obmedzenia; analýza reálnych príkladov</t>
  </si>
  <si>
    <t>7.1.3.Vysvetliť rozdiely medzi stochastickým a deterministickým modelom; identifikovať ich výhody a nevýhody</t>
  </si>
  <si>
    <t>7.1.4.Popísať charakteristiky modelu založeného na scenároch a  charakteristiky proxy modelov, vrátane vysvetlenia ich použitia</t>
  </si>
  <si>
    <t xml:space="preserve">7.1.5.Popísať všeobecne, ako rozhodnúť, že model je vhodný pre dané použitie </t>
  </si>
  <si>
    <t>7.1.6.Vysvetliť rozdiely medzi krátkodobými a dlhodobými vlastnosťami modelov, z pohľadu dĺžky trvania záväzkov a vysvetliť relevantnosť týchto rozdielov vzhľadom na posúdenie vhodnosti modelu na konkrétne použitie</t>
  </si>
  <si>
    <t>7.1.7.Popísať všeobecne ako analyzovať  potenciálny výstup z modelu a vysvetliť, prečo je vyššie uvedené relevantné pre  voľbu modelu</t>
  </si>
  <si>
    <t>7.1.8.Vysvetliť, aké sú žiaduce vlastnosti rizikových ukazovateľov</t>
  </si>
  <si>
    <t>7.1.9.Vypočítať rizikové ukazovatele, vrátane Value at Risk,  Tail Value at Risk a vysvetliť ich vlastnosti a obmedzenia</t>
  </si>
  <si>
    <t>7.1.10.Vykonať testovanie citlivosti predpokladov, realizovať záťažové scenáre pre predpoklady a  vysvetliť, prečo dané tvorí dôležitú časť modelovacieho procesu</t>
  </si>
  <si>
    <t>7.1.11.Vypracovať auditovateľný záznam, ktorý umožní podrobnú kontrolu a dôkladné preverenie modelu.</t>
  </si>
  <si>
    <t>7.1.12.Vysvetliť faktory, ktoré treba zohľadniť pri komunikácii výsledkov získaných aplikáciou modelu a vypracovať príslušnú dokumentáciu</t>
  </si>
  <si>
    <t>7.2.ZÁKLADY MODELOV VÝŠKY ŠKODY</t>
  </si>
  <si>
    <t>7.2.1.Identifikovať triedy pravdepodobnostných rozdelení vhodných na modelovanie výšky škody, vrátane extrémnych hodnôt a vzťahy medzi nimi.</t>
  </si>
  <si>
    <t>7.2.2.Aplikovať nasledovné techniky pre tvorbu nových pravdepodobnostných rozdelení: násobenie konštantou, umocňovanie,  transformácia pomocou exponenciálnej funkcie, ich mix.</t>
  </si>
  <si>
    <t xml:space="preserve">7.2.3.Vypočítať rôzne ukazovatele pre váhu chvosta pravdepodobnostného rozdelenia a interpretovať výsledky za účelom porovnania chvostov pravdepodobnostných rozdelení </t>
  </si>
  <si>
    <t>7.3.ZÁKLADY MODELOV FREKVENCIE ŠKODY</t>
  </si>
  <si>
    <t>7.3.2.Identifikovať aplikácie, v ktorých jednotlivé rozdelenia môžu byť použité, vysvetliť dôvody prečo, aplikácia pravdepodobnostné rozdelenia s danými parametrami</t>
  </si>
  <si>
    <t>7.3.1.Vysvetliť charakteristiky pravdepodobnostných rozdelení pre modelovanie frekvencie škody, napríklad Poissonovo rozdelenie, zmiešané Poissonovo rozdelenie, binomické rozdelenie, negatívne binomické rozdelenie, geometrické rozdelenie</t>
  </si>
  <si>
    <t xml:space="preserve">7.4.1. Vypočítať príslušné momenty, pravdepodobnosti a iné ukazovatele rozdelení pre modely kolektívneho rizika (združené modely) </t>
  </si>
  <si>
    <t xml:space="preserve">7.4.2. Skonštruovať model kolektívneho rizika a následne vypočítaj pravdepodobnosť škody. Aplikácia numerických metód: Panjerova rekurzia a rýchla Fourierova transformácia </t>
  </si>
  <si>
    <t>7.4.3.Vyhodnotiť efekt modifikácie poistného krytia (spoluúčasť, limity a spolupoistenie) a infláciu v modeloch kolektívneho rizika.</t>
  </si>
  <si>
    <t>7.5.1.Aplikovať viacstavový Markovovský reťazec a modely Markovovských procesov</t>
  </si>
  <si>
    <t>7.5.2.Odvodiť odhad maximálnej vierohodnosti pre intenzity prechodu v modeli prechodov medzi viacerými stavmi s konštantnou intenzitou prechodu  po častiach medzi jednotlivými stavmi</t>
  </si>
  <si>
    <t>7.5.3.Vysvetliť koncept modelov prežitia</t>
  </si>
  <si>
    <t>7.5.4.Vypočítať a interpretovať štandardné pravdepodobnostné funkcie, vrátane pravdepodobností prežitia a úmrtia, sily úmrtnosti a úplných a skrátených úmrtnostných tabuliek</t>
  </si>
  <si>
    <t>7.5.5.Pre modely zaoberajúce sa viacerými životmi a/alebo viacerými stavmi vysvetliť náhodné premenné spojené s modelom, vypočítať marginálnu a podmienenú pravdepodobnosť a momenty</t>
  </si>
  <si>
    <t>7.5.6.Popísať základné formy heterogenity v populácii a spôsoby ako dochádza k selekcii</t>
  </si>
  <si>
    <t>7.6. AKTUÁRSKE APLIKÁCIE</t>
  </si>
  <si>
    <t>7.6.1.Definovať jednoduchú zmluvu pre náhodné plnenie závisiace na stave jednej entity (napríklad anuitné plnenia), na základe vzniku špecifikovanej udalosti. Odvodiť vzťahy pre strednú hodnotu a disperziu súčasnej hodnoty poistného plnenia pre danú zmluvu a následne ich vyhodnotiť, všetko za predpokladu konštantnej úrokovej miery.</t>
  </si>
  <si>
    <t>7.6.2..Aplikovať modely prežitia na jednoduchý problém dlhodobého poistenia, penzijného fondu, bankovníctva, najmä modely pre výpočet poistného a rezerv pre zmluvy životného poistenia a  pre oblasť bankovníctva modely pre potenciálne nesplatenie pôžičky.</t>
  </si>
  <si>
    <t>7.6.3.Definovať jednoduchú zmluvu s náhodným plnením závisiacim na stave viacerých entít. Odvodiť vzťahy pre strednú hodnotu súčasnej hodnoty plnení zo zmluvy, všetko za predpokladu konštantnej úrokovej miery.</t>
  </si>
  <si>
    <t>7.6.4.Popísať a aplikovať metódy projekcií a ocenenie súčasnej hodnoty peňažných tokov, ktoré sú náhodné vzhľadom na viacero stavov a viacero dekrementných udalostí. Aplikuj ich na poistné zmluvy a penzijné schémy.</t>
  </si>
  <si>
    <t>7.6.5.Popísať a aplikovať metódy projekcií a ocenenia očakávaných finančných tokov, pre náhodné viacstavové finančné toky pre účely ocenenia produktov, tvorbu rezerv, ohodnotenia profitability, vrátane primeraného zohľadnenia nákladov (aplikácia pre životné poistenie, neživotné poistenie a penzijné schémy).</t>
  </si>
  <si>
    <t>7.6.6.Popísať a aplikovať techniky pre analyzovanie škodových trojuholníkov a projekcia konečnej výšky škody. Porovnať deterministické a stochastické metódy pre odhad škodových rezerv a popísať vývoj škôd.</t>
  </si>
  <si>
    <t>8. RIADENIE RIZÍK V AKTUÁRSKEJ OBLASTI</t>
  </si>
  <si>
    <t>8.1. RIZIKOVÉ PROSTREDIE</t>
  </si>
  <si>
    <t>8.1.1. Aplikovať koncept aktuárskeho kontrolného cyklu v procesoch riadenia rizík.</t>
  </si>
  <si>
    <t xml:space="preserve">8.1.2.Vysvetliť koncept podnikového riadenia rizík (ERM). </t>
  </si>
  <si>
    <t>8.1.4.Vysvetliť, prečo finančné inštitúcie potrebujú kapitál a rôzne kapitálové opatrenia, vrátane regulatórnej požiadavky na kapitál a ekonomického kapitálu.</t>
  </si>
  <si>
    <t>8.1.5. Definovať rizikový apetít a rizikovú kultúru a vysvetli dôležitosť prístupu hlavných zúčastnených strán k riziku.</t>
  </si>
  <si>
    <t>8.1.6.Vyhodnotiť prvky ERM rámca pre danú organizáciu.</t>
  </si>
  <si>
    <t>8.2. IDENTIFIKÁCIA RIZÍK</t>
  </si>
  <si>
    <t>8.2.1. Popísať a klasifikovať rôzne typy rizík, vrátane finančného rizika, poistného rizika, environmentálneho rizika, operačného rizika a obchodného rizika.</t>
  </si>
  <si>
    <t xml:space="preserve">8.2.2.Vysvetliť, ako dizajn rôznych produktov a služieb ovplyvňuje rizikovú expozíciu protistrany, s ktorou  sa transakcia realizuje a analyzovať expozíciu pre konkrétnu transakciu. </t>
  </si>
  <si>
    <t>8.2.3.Vysvetliť, ako charakteristika strán transakcie ovplyvňuje povahu rizika jednotlivých strán a analyzovať expozíciu pre konkrétnu transakciu.</t>
  </si>
  <si>
    <t>8.2.4.Vysvetliť dôvod klasifikácie rizík.</t>
  </si>
  <si>
    <t xml:space="preserve">8.2.5.Vysvetliť rozdiely medzi rizikom (merateľným) a neistotou (nemerateľnou). </t>
  </si>
  <si>
    <t>8.2.6.Vysvetliť koncept poolovania rizík a portfóliový prístup k celkovému manažmentu rizík.</t>
  </si>
  <si>
    <t>7.4.  ZÁSADY ZLOŽENÝCH MODELOV</t>
  </si>
  <si>
    <t>7.5. MODELY PREŽITIA</t>
  </si>
  <si>
    <t>8.3. OCENENIE A MODELOVANIE RIZÍK</t>
  </si>
  <si>
    <t>8.3.2. Vysvetliť princípy a proces stanovenia predpokladov ako vstupov modelu.</t>
  </si>
  <si>
    <t xml:space="preserve">8.3.3. Popísať rôzne metódy agregácie rizík, vysvetliť ich relatívne výhody a nevýhody a použiť tieto techniky na modelovanie závislostí. </t>
  </si>
  <si>
    <t>8.3.4. Vysvetliť výhody diverzifikácie, princípy alokácie a kontribúcie rizika, a ako sa môžu použiť pri alokácii kapitálu vzhľadom na riziká, ktorým sú vystavené jednotlivé druhy poistení.</t>
  </si>
  <si>
    <t>8.3.5. Aplikovať rôzne koncepty mier rizika: Value-at-Risk, Expected Shortfall a stresové scenáre/testovanie vo vzťahu k manažmentu kapitálu</t>
  </si>
  <si>
    <t>8.3.6. Aplikovať tieto modely na praktické problémy v poisťovníctve, penzijných fondoch a v novovznikajúcich oblastiach aktuárskej praxe.</t>
  </si>
  <si>
    <t>8.4. ZMIERŇOVANIE A MANAŽMENT RIZÍK</t>
  </si>
  <si>
    <t>8.4.2. Popísať princípy riadenia súladu aktív a záväzkov a aplikovať ich na záväzky držané finančnými inštitúciami.</t>
  </si>
  <si>
    <t>8.4.3. Analyzovať prvky riadenia rizík na konkrétne problémy podnikania a odporučiť vhodnú stratégiu riadenia rizík.</t>
  </si>
  <si>
    <t xml:space="preserve">8.4.5.Identifikovať a analyzovať rôzne zúčastnené strany, ich záujmy a vplyv na stratégiu riadenia rizík. </t>
  </si>
  <si>
    <t>8.4.6.Vysvetliť implikácie konkrétneho rizika pre potreby tvorby kapitálu, vrátane ekonomických a regulátornych kapitálových požiadaviek.</t>
  </si>
  <si>
    <t>8.5. MONITOROVANIE RIZÍK A ICH KOMUNIKÁCIA</t>
  </si>
  <si>
    <t>8.5.1. Vysvetliť, ako zbieranie údajov a analýza monitorovania výskytu rizika závisia od iného stupňa kontrolného cyklu a pripraviť plán zhromažďovania údajov pre daný rizikový profil</t>
  </si>
  <si>
    <t>8.5.2. Vysvetliť použitie monitorovania výskytu rizika a aplikovať výsledky monitorovania na revidovaný model a predpoklady a zlepšiť budúce riadenie rizík</t>
  </si>
  <si>
    <t>8.5.3.Popísať možnosti (podložené dôkladnými argumentami) v oblasti merania a riadenia rizík manažmentu a zúčastneným stranám.</t>
  </si>
  <si>
    <t>9. OSOBNÁ A PROFESNÁ AKTUÁRSKA PRAX</t>
  </si>
  <si>
    <t>9.1. EFEKTÍVNA KOMUNIKÁCIA</t>
  </si>
  <si>
    <t>9.1.1.Vysvetliť bežné techniky používané v efektívnej ústnej a písomnej komunikácii</t>
  </si>
  <si>
    <t>9.1.2.Použiť efektívne techniky komunikácie na komunikáciu výsledkov aktuárskej práce pre relevantné publikum spolupracovníkov, manažérov alebo klientov.</t>
  </si>
  <si>
    <t>9.1.4.Pripraviť efektívny manažérsky sumár pre výsledok aktuárskej práce.</t>
  </si>
  <si>
    <t>9.1.5.Vysvetliť závery, ktoré majú byť dané do pozornosti po revízii inej aktuárskej práce.</t>
  </si>
  <si>
    <t>9.1.6.V konzultácii s manažérom vyhodnotiť problém za účelom dostatočného porozumenia pracovnému projektu, ku ktorému sa má pristúpiť.</t>
  </si>
  <si>
    <t>9.1.7.Kde je to vhodné, vysvetliť dôležitosť uistenia sa, že neistota spájajúca sa s riešením bola efektívne komunikovaná.</t>
  </si>
  <si>
    <t>9.1.8.Vytvoriť vhodnú trvalú dokumentáciu pre výsledok aktuárskej práce.</t>
  </si>
  <si>
    <t>9.2.RIEŠENIE PROBLÉMOV A PRIÍJMANIE ROZHODNUTÍ</t>
  </si>
  <si>
    <t>9.2.1.Aplikovať primerane aktuársky kontrolný cyklus.</t>
  </si>
  <si>
    <t>9.2.2.Vyhodnotiť, či sa zobrali do úvahy všetky významné faktory pri návrhu riešenia.</t>
  </si>
  <si>
    <t>9.2.3.Analyzovať a prioritizovať potreby jednotlivých strán pri dizajne riešenia.</t>
  </si>
  <si>
    <t>9.2.4.Rozlíšiť významné faktory od ostatných faktorov (napr. významné externé sily od ostatných síl).</t>
  </si>
  <si>
    <t xml:space="preserve">9.2.5.Porozumieť účelu stratégie a je vzťah ku konkurenčnej výhode </t>
  </si>
  <si>
    <t>9.2.6.Vysvetliť ako kultúra a štruktúra organizácie ovplyvňujú proces rozhodovania</t>
  </si>
  <si>
    <t>9.2.7.Aplikovať proces rozhodovania na konkrétnu prípadovú štúdiu</t>
  </si>
  <si>
    <t>9.2.8.Aplikovať všeobecné techniky time managementu v malom projekte, ktoré budú prínosné pre vlastnú prácu a prácu tímu.</t>
  </si>
  <si>
    <t>9.2.9.Vysvetliť faktory, ktoré je potrebné vziať do úvahy pri rozhodovaní sa, či eskalovať rozhodnutie vzťahujúce sa k projektu vyššiemu manažmentu.</t>
  </si>
  <si>
    <t>9.2.10.Použiť všeobecné techniky projektového manažmentu pre návrh a implementáciu pracovného plánu.</t>
  </si>
  <si>
    <t>9.3.PROFESNÉ ŠTANDARDY</t>
  </si>
  <si>
    <t>9.3.1.Vysvetliť rozlišovacie črty profesie.</t>
  </si>
  <si>
    <t>9.3.2.Porozumieť dôležitosti profesných štandardov ( kódex správania, kvalifikačný štandard, štandard praxe a pod.) a etike aktuárskej práce.</t>
  </si>
  <si>
    <t>9.3.3.Vysvetliť potrebu disciplinárneho procesu pre profesiu.</t>
  </si>
  <si>
    <t>9.3.4.Porozumieť udalostiam, ktoré by viedli k obvineniu z profesionálneho pochybenia a ako disciplinárny poriadok by sa mal aplikovať v takomto prípade.</t>
  </si>
  <si>
    <t>9.3.5.Vysvetliť aký vplyv môžu mať štandardy asociácie na pracovné zadanie.</t>
  </si>
  <si>
    <t xml:space="preserve">9.3.6.Vysvetliť štruktúru a riadenie Slovenskej spoločnosti aktuárov </t>
  </si>
  <si>
    <t>9.3.7.Vysvetliť záväzky aktuára vo vzťahu ku klientom, regulátorovi, ostatným zúčastneným stranám a širokej verejnosti.</t>
  </si>
  <si>
    <t>9.3.8.Vysvetliť s ohľadom na pracovné zadanie potreby prioritizácie profesionálne zodpovednosti a verejného záujmu nad osobným ziskom.</t>
  </si>
  <si>
    <t>9.4. PROFESIONALIZMUS V PRAXI</t>
  </si>
  <si>
    <t>9.4.1.Analyzovať typické situácie, ktoré by mohli viesť k obvineniu z profesionálneho pochybenia a identifikovať opatrenia, ktoré by sa prijali, aby sa vyhlo pochybeniu.</t>
  </si>
  <si>
    <t>9.4.2.Analyzovať situácie, v ktorých integrita aktuára  môže byť vystavená tlaku a vypracovať plán pre úspešné zvládanie takýchto situácií.</t>
  </si>
  <si>
    <t>9.4.3.Vysvetliť dôležitosť dokumentačnej práce a prvky akceptovateľnej dokumentácie za účelom dosiahnutia úspešného auditného záznamu.</t>
  </si>
  <si>
    <t>9.4.4.Porozumieť dôležitosti kontrolnej práce a zvážiť potrebu posúdenia ďalšou odbornou stranou.</t>
  </si>
  <si>
    <t>9.4.5.Aplikovať profesné štandardy a etiku v primeraných situáciách v prípadovej štúdii.</t>
  </si>
  <si>
    <t>9.4.6.Popísať ako monitorovať zmeny štandardov a ako sa rozhodnúť, ktoré ustanovenia sa aplikujú na konkrétne pracovné zadanie.</t>
  </si>
  <si>
    <t>9.4.7.Porozumieť ako určiť, ktorý štandard aplikovať a ktoré sú prvoradé, ak sa má zadanie riadiť profesnými štandardami viac ako jednej aktuárskej organizácie.</t>
  </si>
  <si>
    <t>9.4.8.Vyhodnotiť aktuálnu úroveň profesného rozvoja a osobných limitov pre akceptovanie konkrétneho aktuárskeho pracovného zadania.</t>
  </si>
  <si>
    <t>9.5.POVEDOMIE O MEDZINÁRODNÝCH INŠTITÚCIACH A ŠTANDARDOCH</t>
  </si>
  <si>
    <t>9.5.1.Vysvetliť úlohy a kľúčové črty Medzinárodnej aktuárskej asociácie (IAA), vrátane riadiacich štruktúr, protokolov pre členské asociácie, sekcie, kolokviá a kongresy.</t>
  </si>
  <si>
    <t>9.5.2.Vysvetliť úlohy a kľúčové črty Európskej aktuárskej asociácie (AAE), vrátane riadiacich štruktúr a dohovoru a vzájomnom uznávaní.</t>
  </si>
  <si>
    <t>9.5.3.Vysvetliť úlohu plného členstva v asociácii a vzťahu k národnej asociácii.</t>
  </si>
  <si>
    <t>1.1.3.</t>
  </si>
  <si>
    <t>1.1.4.</t>
  </si>
  <si>
    <t>1.1.5.</t>
  </si>
  <si>
    <t>1.1.6.</t>
  </si>
  <si>
    <t>1.1.4. Definovať základné diskrétne a spojité rozdelenia a vedieť ich aplikovať.  (B3)</t>
  </si>
  <si>
    <t>4.2.1 Popísať hlavné znaky nasledovných inštitúcií a analyzovať ich vplyv na finančné trhy: národné vlády, centrálne banky, burzy cenných papierov, národné a medzinárodné finančné inštitúcie, národní a medzinárodní regulátory. (B4)</t>
  </si>
  <si>
    <t>1.1.2 Vypočítať stredné hodnoty a pravdepodobnosti spojené s pravdepodobnostným rozdelením náhodných premenných. (B3)</t>
  </si>
  <si>
    <t>1.2.1 Uviesť a aplikovať centrálnu limitu vetu. (B3)</t>
  </si>
  <si>
    <t>1.2.3 Popísať hlavné metódy odhadu a hlavné vlastnosti odhadov a aplikujte ich. (B3)</t>
  </si>
  <si>
    <t>1.2.2 Vysvetliť pojmy náhodného výberu, štatistického odhadu a distribúcie náhodného výberu a uviesť a používať základné rozdelenia vzorkovania. (B3)</t>
  </si>
  <si>
    <t>1.2.4 Zostaviť intervaly spoľahlivosti pre neznáme parametre. (C3)</t>
  </si>
  <si>
    <t>1.3.2 Popísať dôvody pre odstupňovanie (graduáciu) intenzity prechodov alebo pravdepodobností a uveďte, aké sú požadované vlastnosti skupiny graduovaných odhadov. (B3)</t>
  </si>
  <si>
    <t>1.3.3 Vykonať test hladkosti súboru odstupňovaných odhadov. (C3)</t>
  </si>
  <si>
    <t>1.3.4 Opísať proces odstupňovania parametrickým vzorcom, štandardnou tabuľkou a grafickou metódou a uveďte výhody a nevýhody každej metódy. (B3)</t>
  </si>
  <si>
    <t>1.3.5 Opísať, ako by sa mali štatistické testy zmeniť  a) aby umožnili prítomnosť duplicitných politík b) aby umožnili porovnať hrubý a odstupňovaný súbor odhadov.. (B3)</t>
  </si>
  <si>
    <t>1.3.6 Vykonať porovnanie súboru hrubých odhadov a štandardnej tabuľky, ako aj súbor hrubých odhadov a súbor odstupňovaných odhadov. (C3)</t>
  </si>
  <si>
    <t>1.4.1 Vysvetliť lineárne vzťahy medzi premennými pomocou korelačnej analýzy a regresnej analýzy. (B2)</t>
  </si>
  <si>
    <t>1.4.2 Vysvetliť základné pojmy zovšeobecneného lineárneho modelu (GLM) a opísať, ako možno aplikovať GLM. (B3)</t>
  </si>
  <si>
    <t>1.6.1 Opísať a aplikovať hlavné koncepty, ktoré sú základom stochastických procesov. (B3)</t>
  </si>
  <si>
    <t>1.6.2 Opísať a aplikovať hlavné koncepty modelov časových radov. (B3)</t>
  </si>
  <si>
    <t>1.7.3 Odhadnúť počet simulácií potrebných na získanie odhadu s danou chybou a daným stupňom spoľahlivosti. (B3)</t>
  </si>
  <si>
    <t>1.7.4 Použiť permutačný test na určenie pravdepodobnostného rozdelenia testovacích štatistík. (C3)</t>
  </si>
  <si>
    <t>1.7.5 Použiť metódu bootstrap na odhad vlastností (napr. Strednej kvadratickej chyby) odhadu. (C3)</t>
  </si>
  <si>
    <t>2.1.2 Opísať štruktúru verejných financií rozvinutej krajiny. (A1)</t>
  </si>
  <si>
    <t>2.1.7 Opísať funkciu peňazí v hospodárstve. (B1)</t>
  </si>
  <si>
    <t>2.1.8 Vysvetliť, ako sa určujú úrokové sadzby. (B2)</t>
  </si>
  <si>
    <t>2.1.10 Vysvetliť, ako makroekonomické politiky ovplyvňujú podniky. (B2)</t>
  </si>
  <si>
    <t>2.2.1 Vysvetliť koncepciu užitočnosti a spôsob, akým subjekty maximalizujúce užitočnosť určujú spotrebu. (B2)</t>
  </si>
  <si>
    <t>2.2.2 Vysvetliť elasticitu ponuky a dopytu a vplyv rôznych úrovní pružnosti na trh. (B2)</t>
  </si>
  <si>
    <t>2.3.3 Vysvetliť, ako možno použiť trhové údaje na vytvorenie výnosovej krivky. (B2)</t>
  </si>
  <si>
    <t>2.3.4 Vysvetliť vlastnosti jedno  a multifaktorových modelov návratnosti aktív. (B2)</t>
  </si>
  <si>
    <t>2.3.7 Vysvetliť vlastnosti lognormálneho rozdelenia a jeho použiteľnosť na oceňovanie opcií. (B2)</t>
  </si>
  <si>
    <t>2.3.8 Vysvetliť Black-Scholesov vzorec. (B2)</t>
  </si>
  <si>
    <t>2.3.9 Vypočítať hodnotu európskych a amerických put a call opcií. (B3)</t>
  </si>
  <si>
    <t>2.3.11 Vysvetliť výpočet a použitie ceny opcie parciálneho derivátu. (B2)</t>
  </si>
  <si>
    <t>2.3.12 Vysvetliť, ako riadiť riziko pomocou delta-hedgingu. (C3)</t>
  </si>
  <si>
    <t>2.3.14 Vysvetliť hlavné zistenia o behaviorálnych financiách a spôsob ich uplatnenia. (B4)</t>
  </si>
  <si>
    <t>3.1.1 Opísať základné princípy zdaňovania osôb a podnikov a zdaňovania investícií držaných inštitúciami. (A1)</t>
  </si>
  <si>
    <t>3.2.4 Opísať úlohu derivátových cenných papierov v oblasti podnikových financií. (B1)</t>
  </si>
  <si>
    <t>3.2.5 Opísať metódy, ktoré môže spoločnosť použiť na získanie kapitálu prostredníctvom emisie cenných papierov. (A1)</t>
  </si>
  <si>
    <t>3.3.3 Vypočítať hodnotu forwardového kontraktu. (B3)</t>
  </si>
  <si>
    <t>3.4.1 Opísať rôzne možné štruktúry pre podnik a ich výhody a nevýhody. (B2)</t>
  </si>
  <si>
    <t>3.4.2 Opísať možné zdroje financovania podniku a vysvetlite faktory ovplyvňujúce výber kapitálovej štruktúry a dividendovej politiky. (B2)</t>
  </si>
  <si>
    <t>1.1.3.Definovať pojem pravdepodobnostnej generujúcej funkcie, momentovej vytvárajúcej funkcie, kumulatívnej vytvárajúcej funkcie a kumulantov. Odvodiť vyššie uvedené v jednoduchých prípadoch a použiť ich na vyhodnotenie momentov (B3)</t>
  </si>
  <si>
    <t>1.1.5.Vysvetliť koncept nezávislosti náhodných premenných, spojenú distribučnú funkciu a podmienené rozdelenie. Použiť pravdepodobnostnú vytvárajúcu funkciu na zostrojenie pravdepodobnosti lineárnej kombinácie nezávislých premenných. (B3)</t>
  </si>
  <si>
    <t>1.1.6  Vysvetliť koncept podmieneného a zloženého pravdepodobnostného rozdelenia a vedieť ich aplikovať. (B3)</t>
  </si>
  <si>
    <t>1.2.7 Odhadnúť intenzity prechodu závisiace na veku, presne alebo aproximáciou na základe veľkej vzorky . (C3)</t>
  </si>
  <si>
    <t>1.3.1 Použiť hlavné štatistické testy a štandardizované štatistické tabuľky (napr. chi-kvadrát test, test štandardnej odchýlky, znamienkový test, test kumulatívnych odchýlok, zoskupenie znamienkových testov a korelačný test) a popíšte každý z nich:
a) formulácia hypotéz
b) testovacia štatistika
c) pravdepodobnostné rozdelenie testovacej štatistiky a použitie aproximácie kde je to možné
d) použitie testovacej štatistiky (C3)</t>
  </si>
  <si>
    <t>1.4.3 Odhadnúť parametre týchto modelov a vykonávať diagnostické testy vrátane kontrolných predpokladov a hodnotenia modelu. (B5)</t>
  </si>
  <si>
    <t>2.3.5. Vysvetliť predpoklady teória portfólia založeného na strednej hodnote a rozptyle a jej hlavné výsledky</t>
  </si>
  <si>
    <t>5.2.2 Použitie viacfaktorového modelu na výpočet požadovaného výnosu konkrétneho aktíva, s ohľadom na príslušné vstupy, a teda výpočet hodnoty majetku. (B3)</t>
  </si>
  <si>
    <t>5.3.3 Použiť modernú teóriu portfólia (mean-variance portfólio theory) na výpočet optimálneho portfólia a opísať obmedzenia tohto prístupu. (B3)</t>
  </si>
  <si>
    <t>5.3.4 Použiť modernú teóriu portfólia (mean-variance portfólio theory) na výpočet očakávanej návratnosti a rizika portfólia mnohých rizikových aktív, s primeranými vstupmi (B3)</t>
  </si>
  <si>
    <t>9.1.3.Pripraviť komplexný súhrn technických aktuárských výsledkov.</t>
  </si>
  <si>
    <t>1.2.6 Odhadnúť empirické rozdelenie prežitia a škôd, napríklad pomocou: a) Kaplan-Meierovho odhadu, vrátane aproximácií pre veľké súbory údajov b) Nelson Aalen odhadca c) Cox proporcionálne riziká d) Odhady hustoty jadra. (C3)</t>
  </si>
  <si>
    <t>2.3.13.</t>
  </si>
  <si>
    <t>2.7.14.</t>
  </si>
  <si>
    <t>8.1.3. Analyzovať prvky operatívneho prostredia a ich význam vzhľadom na ERM proces: a) legislatívne a regulatórne prostredieb) finančné a investičné trhy c) udržateľnosť environmentálnych faktorov d) operatívnu časť organizácie, vrátane požiadavky na konkrétne produkty a služby</t>
  </si>
  <si>
    <t>6.5.1 Prezentovať kľúčové závery analýzy vhodnou vizualizáciou dát. (C6)</t>
  </si>
  <si>
    <t xml:space="preserve">7.6.7.Popísať rôzne metódy pre ocenenie neživotného portfólia, vysvetliť ich relatívne výhody a nevýhody. Aplikovať rôzne metódy na primerané situácie:a) GLM model na heterogénne portfólio, napr. poistenie motorových vozidiel) b) metódu kredibility na portfólio s volatilným rizikom, napr. z dôvodu malého objemu. </t>
  </si>
  <si>
    <t>8.3.1. Vysvetliť použitie modelov pre riadenie rizík v kontexte: a) ocenenia produktov b) tvorby rezerv c) oceňovania d) manažmentu kapitálu, vrátane zohľadnenia nákladov</t>
  </si>
  <si>
    <t>8.4.1. Vysvetliť najbežnejšie techniky zmierňovania rizík a riadenia rizík:a) vyhýbanie sa riziku b) akceptovanie rizika c) zníženie rizika d) presun rizika e) monitorovanie rizika</t>
  </si>
  <si>
    <t>1.3 GRADUÁCIA a ŠTATISTICKÉ TESTY</t>
  </si>
  <si>
    <t>1. ŠTATISTIKA</t>
  </si>
  <si>
    <t>Level 1</t>
  </si>
  <si>
    <t xml:space="preserve">Body </t>
  </si>
  <si>
    <t>Green</t>
  </si>
  <si>
    <t>Jednotlivé body sylabu (vid Detaily) sú pokryté na úrovni 75% a viac</t>
  </si>
  <si>
    <t>Yellow</t>
  </si>
  <si>
    <t>Jednotlivé body sylabu (vid Detaily) sú pokryté na úrovni medzi 50% a 75%</t>
  </si>
  <si>
    <t>Red</t>
  </si>
  <si>
    <t>Jednotlivé body sylabu (vid Detaily) sú pokryté na menej ako 50%</t>
  </si>
  <si>
    <t>Meno a priezvisko</t>
  </si>
  <si>
    <t>Hodnotiteľ 1</t>
  </si>
  <si>
    <t>Hodnotiteľ 2</t>
  </si>
  <si>
    <t>Názov vzdelávacej inštitúcie, Predmet a rok absolvovania</t>
  </si>
  <si>
    <t>Skúška, zápočet</t>
  </si>
  <si>
    <t>Vlastné hodnotenie</t>
  </si>
  <si>
    <t>1. V hárku "Preukázanie súladu so Sylabmi" sa do modrého políčka uvedie meno a priezvisko</t>
  </si>
  <si>
    <t xml:space="preserve">5. Stĺpec "Hodnotiteľ 1" a "Hodnotiteľ 2"  sa nevypĺňa </t>
  </si>
  <si>
    <t>6. Hárok "Sumár" sa nevypĺňa</t>
  </si>
  <si>
    <t>7. Vyplnený formulár pošlite na adresu tajomnik@aktuar.sk spolu so Sylabami z vysokoškolského štúdia a dokladmi o úspešnom absolvovaní skúšok vyznačených v hárku "Absolvované skúšky". Viac informácii najdete</t>
  </si>
  <si>
    <t>Pokyny pre vyplnenie zošitu "Preukázanie súladu so Sylabmi"</t>
  </si>
  <si>
    <t xml:space="preserve">2. Stĺpec "Názov vzdelávacej inštitúcie, predmet a rok absolvovania"  uveďte názov predmetu absolvovaného počas vysokoškolského vzdelávania alebo iného nadstavbového aktuárskeho vzdelávania, </t>
  </si>
  <si>
    <t>3. Stĺpec "Skúška, zápočet" vyberte zo zoznamu</t>
  </si>
  <si>
    <t xml:space="preserve">4. Stĺpec "Vlastné hodnotenie" uveďte vlastné hodnotenie  podľa možností rozlíšených zelenou, žltou a červenou farbou (viď inštrukcie nižšie). </t>
  </si>
  <si>
    <t>1 násobok bodov</t>
  </si>
  <si>
    <t>0,5 násobok bodov</t>
  </si>
  <si>
    <t>0 násobok bodov</t>
  </si>
  <si>
    <t xml:space="preserve">    názov seminára, workshopu, prípadne popis činnosti z praxe, v ktorej sú témy predmetu Sylabov aktuárskeho vzdelania využívané.  Taktiež uveďte rok absolvovania predmetu, worshopu, praxe a pod.</t>
  </si>
  <si>
    <t>skúška</t>
  </si>
  <si>
    <t>zápočet</t>
  </si>
  <si>
    <t>bez skúšky</t>
  </si>
  <si>
    <t>Spolu</t>
  </si>
  <si>
    <t>Vlastné hodnotenie body</t>
  </si>
  <si>
    <t>Hodnotenie Hodnotiteľ 1</t>
  </si>
  <si>
    <t>Hodnotenie Hodnotiteľ 2</t>
  </si>
  <si>
    <t>Meno priezvisko Hodnotiteľ 1</t>
  </si>
  <si>
    <t>Meno priezvisko Hodnotiteľ 2</t>
  </si>
  <si>
    <t>Dátum hodnotenia</t>
  </si>
  <si>
    <t xml:space="preserve">Hodnotenie </t>
  </si>
  <si>
    <t>Celkové hodnotenie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</si>
</sst>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Fill="1"/>
    <xf numFmtId="0" fontId="3" fillId="0" borderId="0" xfId="0" applyNumberFormat="1" applyFont="1" applyAlignment="1">
      <alignment horizont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1" fillId="6" borderId="26" xfId="0" applyNumberFormat="1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3" fillId="0" borderId="21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horizontal="left" wrapText="1" indent="1"/>
    </xf>
    <xf numFmtId="0" fontId="3" fillId="0" borderId="23" xfId="0" applyFont="1" applyFill="1" applyBorder="1" applyAlignment="1">
      <alignment horizontal="left" wrapText="1" indent="1"/>
    </xf>
    <xf numFmtId="0" fontId="4" fillId="5" borderId="18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wrapText="1" indent="1"/>
    </xf>
    <xf numFmtId="0" fontId="3" fillId="0" borderId="20" xfId="0" applyFont="1" applyBorder="1" applyAlignment="1">
      <alignment horizontal="left" wrapText="1" inden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0" fillId="4" borderId="0" xfId="0" applyFill="1"/>
    <xf numFmtId="0" fontId="1" fillId="6" borderId="27" xfId="0" applyNumberFormat="1" applyFont="1" applyFill="1" applyBorder="1" applyAlignment="1">
      <alignment horizontal="center" vertical="center" wrapText="1"/>
    </xf>
    <xf numFmtId="0" fontId="1" fillId="6" borderId="28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/>
    <xf numFmtId="0" fontId="7" fillId="7" borderId="0" xfId="0" applyFont="1" applyFill="1"/>
    <xf numFmtId="0" fontId="7" fillId="0" borderId="0" xfId="0" applyFont="1"/>
    <xf numFmtId="0" fontId="7" fillId="8" borderId="0" xfId="0" applyFont="1" applyFill="1"/>
    <xf numFmtId="0" fontId="7" fillId="9" borderId="0" xfId="0" applyFont="1" applyFill="1"/>
    <xf numFmtId="0" fontId="8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2"/>
    </xf>
    <xf numFmtId="0" fontId="4" fillId="3" borderId="18" xfId="0" applyFont="1" applyFill="1" applyBorder="1" applyAlignment="1">
      <alignment wrapText="1"/>
    </xf>
  </cellXfs>
  <cellStyles count="1">
    <cellStyle name="Normálna" xfId="0" builtinId="0"/>
  </cellStyles>
  <dxfs count="421"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bottom style="thin">
          <color auto="1"/>
        </bottom>
      </border>
    </dxf>
    <dxf>
      <font>
        <b/>
        <i val="0"/>
        <strike val="0"/>
      </font>
      <fill>
        <patternFill>
          <bgColor rgb="FFFFFFCC"/>
        </patternFill>
      </fill>
      <border>
        <bottom style="thin">
          <color auto="1"/>
        </bottom>
      </border>
    </dxf>
    <dxf>
      <font>
        <b/>
        <i val="0"/>
        <strike val="0"/>
      </font>
      <border>
        <bottom style="thin">
          <color auto="1"/>
        </bottom>
      </border>
    </dxf>
    <dxf>
      <font>
        <b/>
        <i val="0"/>
        <strike val="0"/>
      </font>
      <fill>
        <patternFill>
          <bgColor theme="0" tint="-4.9989318521683403E-2"/>
        </patternFill>
      </fill>
      <border diagonalUp="0" diagonalDown="0">
        <left/>
        <right/>
        <top style="double">
          <color auto="1"/>
        </top>
        <bottom style="double">
          <color auto="1"/>
        </bottom>
        <vertical/>
        <horizontal/>
      </border>
    </dxf>
    <dxf>
      <font>
        <strike val="0"/>
        <color theme="0"/>
      </font>
      <fill>
        <patternFill>
          <bgColor rgb="FF336666"/>
        </patternFill>
      </fill>
    </dxf>
    <dxf>
      <font>
        <b/>
        <i val="0"/>
        <strike val="0"/>
        <color theme="0"/>
      </font>
    </dxf>
    <dxf>
      <fill>
        <patternFill>
          <bgColor rgb="FF008080"/>
        </patternFill>
      </fill>
    </dxf>
  </dxfs>
  <tableStyles count="2" defaultTableStyle="TableStyleMedium2" defaultPivotStyle="PivotStyleLight16">
    <tableStyle name="Štýl kontingenčnej tabuľky 1" table="0" count="2" xr9:uid="{EB02559F-3F5E-4DA9-B0E7-191C7B340692}">
      <tableStyleElement type="wholeTable" dxfId="420"/>
      <tableStyleElement type="headerRow" dxfId="419"/>
    </tableStyle>
    <tableStyle name="Štýl kontingenčnej tabuľky 2" table="0" count="5" xr9:uid="{F7840B5C-C73F-4C38-A53F-608A5F3DAF1F}">
      <tableStyleElement type="headerRow" dxfId="418"/>
      <tableStyleElement type="totalRow" dxfId="417"/>
      <tableStyleElement type="firstSubtotalColumn" dxfId="416"/>
      <tableStyleElement type="firstSubtotalRow" dxfId="415"/>
      <tableStyleElement type="secondSubtotalRow" dxfId="414"/>
    </tableStyle>
  </tableStyles>
  <colors>
    <mruColors>
      <color rgb="FFFFFFCC"/>
      <color rgb="FFFFFF99"/>
      <color rgb="FFFF3300"/>
      <color rgb="FF009999"/>
      <color rgb="FF336666"/>
      <color rgb="FF000000"/>
      <color rgb="FF008080"/>
      <color rgb="FF008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55DD-7F0D-49AC-B9AA-1579FA5A296F}">
  <sheetPr>
    <tabColor rgb="FFFFFF99"/>
  </sheetPr>
  <dimension ref="A2:J22"/>
  <sheetViews>
    <sheetView showGridLines="0" zoomScale="90" zoomScaleNormal="90" workbookViewId="0">
      <selection activeCell="B16" sqref="B16"/>
    </sheetView>
  </sheetViews>
  <sheetFormatPr defaultRowHeight="13.8" x14ac:dyDescent="0.3"/>
  <cols>
    <col min="1" max="1" width="3.6640625" style="80" customWidth="1"/>
    <col min="2" max="2" width="7.5546875" style="80" customWidth="1"/>
    <col min="3" max="16384" width="8.88671875" style="80"/>
  </cols>
  <sheetData>
    <row r="2" spans="1:10" ht="18" x14ac:dyDescent="0.35">
      <c r="A2" s="87" t="s">
        <v>606</v>
      </c>
      <c r="B2" s="88"/>
      <c r="C2" s="88"/>
      <c r="D2" s="88"/>
      <c r="E2" s="88"/>
      <c r="F2" s="88"/>
      <c r="G2" s="88"/>
    </row>
    <row r="4" spans="1:10" x14ac:dyDescent="0.3">
      <c r="A4" s="80" t="s">
        <v>602</v>
      </c>
    </row>
    <row r="6" spans="1:10" x14ac:dyDescent="0.3">
      <c r="A6" s="80" t="s">
        <v>607</v>
      </c>
    </row>
    <row r="7" spans="1:10" x14ac:dyDescent="0.3">
      <c r="A7" s="80" t="s">
        <v>613</v>
      </c>
    </row>
    <row r="9" spans="1:10" x14ac:dyDescent="0.3">
      <c r="A9" s="80" t="s">
        <v>608</v>
      </c>
    </row>
    <row r="11" spans="1:10" x14ac:dyDescent="0.3">
      <c r="A11" s="80" t="s">
        <v>609</v>
      </c>
    </row>
    <row r="12" spans="1:10" x14ac:dyDescent="0.3">
      <c r="B12" s="81" t="s">
        <v>590</v>
      </c>
      <c r="C12" s="82" t="s">
        <v>591</v>
      </c>
      <c r="J12" s="80" t="s">
        <v>610</v>
      </c>
    </row>
    <row r="13" spans="1:10" x14ac:dyDescent="0.3">
      <c r="B13" s="83" t="s">
        <v>592</v>
      </c>
      <c r="C13" s="82" t="s">
        <v>593</v>
      </c>
      <c r="J13" s="80" t="s">
        <v>611</v>
      </c>
    </row>
    <row r="14" spans="1:10" x14ac:dyDescent="0.3">
      <c r="B14" s="84" t="s">
        <v>594</v>
      </c>
      <c r="C14" s="82" t="s">
        <v>595</v>
      </c>
      <c r="J14" s="80" t="s">
        <v>612</v>
      </c>
    </row>
    <row r="15" spans="1:10" x14ac:dyDescent="0.3">
      <c r="A15" s="82"/>
      <c r="B15" s="82"/>
    </row>
    <row r="16" spans="1:10" x14ac:dyDescent="0.3">
      <c r="A16" s="80" t="s">
        <v>603</v>
      </c>
    </row>
    <row r="18" spans="1:2" x14ac:dyDescent="0.3">
      <c r="A18" s="80" t="s">
        <v>604</v>
      </c>
    </row>
    <row r="20" spans="1:2" x14ac:dyDescent="0.3">
      <c r="A20" s="80" t="s">
        <v>605</v>
      </c>
    </row>
    <row r="22" spans="1:2" x14ac:dyDescent="0.3">
      <c r="A22" s="85"/>
      <c r="B22" s="8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66"/>
  </sheetPr>
  <dimension ref="A1:CU904"/>
  <sheetViews>
    <sheetView showGridLines="0" tabSelected="1" zoomScale="60" zoomScaleNormal="60" workbookViewId="0">
      <pane ySplit="3" topLeftCell="A4" activePane="bottomLeft" state="frozen"/>
      <selection pane="bottomLeft" activeCell="L27" sqref="L27"/>
    </sheetView>
  </sheetViews>
  <sheetFormatPr defaultColWidth="81.6640625" defaultRowHeight="13.8" x14ac:dyDescent="0.3"/>
  <cols>
    <col min="1" max="1" width="27.5546875" style="36" customWidth="1"/>
    <col min="2" max="2" width="20.6640625" style="74" customWidth="1"/>
    <col min="3" max="3" width="14.21875" style="36" customWidth="1"/>
    <col min="4" max="4" width="101.44140625" style="13" customWidth="1"/>
    <col min="5" max="6" width="11.21875" style="4" bestFit="1" customWidth="1"/>
    <col min="7" max="7" width="43.5546875" style="4" customWidth="1"/>
    <col min="8" max="8" width="17.88671875" style="4" customWidth="1"/>
    <col min="9" max="14" width="18.33203125" style="4" customWidth="1"/>
    <col min="15" max="16384" width="81.6640625" style="1"/>
  </cols>
  <sheetData>
    <row r="1" spans="1:14" x14ac:dyDescent="0.3">
      <c r="A1" s="40"/>
      <c r="B1" s="79" t="s">
        <v>596</v>
      </c>
      <c r="C1" s="39"/>
      <c r="D1" s="78"/>
    </row>
    <row r="2" spans="1:14" x14ac:dyDescent="0.3">
      <c r="A2" s="40"/>
      <c r="B2" s="73"/>
      <c r="C2" s="40"/>
      <c r="D2" s="39"/>
    </row>
    <row r="3" spans="1:14" ht="50.4" customHeight="1" thickBot="1" x14ac:dyDescent="0.35">
      <c r="A3" s="76" t="s">
        <v>588</v>
      </c>
      <c r="B3" s="77" t="s">
        <v>410</v>
      </c>
      <c r="C3" s="76" t="s">
        <v>95</v>
      </c>
      <c r="D3" s="42" t="s">
        <v>409</v>
      </c>
      <c r="E3" s="41" t="s">
        <v>96</v>
      </c>
      <c r="F3" s="41" t="s">
        <v>589</v>
      </c>
      <c r="G3" s="41" t="s">
        <v>599</v>
      </c>
      <c r="H3" s="41" t="s">
        <v>600</v>
      </c>
      <c r="I3" s="41" t="s">
        <v>601</v>
      </c>
      <c r="J3" s="41" t="s">
        <v>618</v>
      </c>
      <c r="K3" s="41" t="s">
        <v>619</v>
      </c>
      <c r="L3" s="41" t="s">
        <v>597</v>
      </c>
      <c r="M3" s="41" t="s">
        <v>620</v>
      </c>
      <c r="N3" s="41" t="s">
        <v>598</v>
      </c>
    </row>
    <row r="4" spans="1:14" x14ac:dyDescent="0.3">
      <c r="A4" s="14" t="s">
        <v>587</v>
      </c>
      <c r="B4" s="38" t="s">
        <v>587</v>
      </c>
      <c r="C4" s="14">
        <v>1</v>
      </c>
      <c r="D4" s="37" t="s">
        <v>587</v>
      </c>
      <c r="E4" s="14"/>
      <c r="F4" s="14">
        <v>34.49</v>
      </c>
      <c r="G4" s="14"/>
      <c r="H4" s="14"/>
      <c r="I4" s="14"/>
      <c r="J4" s="14">
        <f>+J5+J12+J20+J27+J31+J34+J37</f>
        <v>0</v>
      </c>
      <c r="K4" s="14"/>
      <c r="L4" s="14">
        <f>+L5+L12+L20+L27+L31+L34+L37</f>
        <v>2.7050000000000001</v>
      </c>
      <c r="M4" s="14"/>
      <c r="N4" s="14">
        <f>+N5+N12+N20+N27+N31+N34+N37</f>
        <v>2.3000000000000003</v>
      </c>
    </row>
    <row r="5" spans="1:14" ht="27.6" x14ac:dyDescent="0.3">
      <c r="A5" s="15" t="s">
        <v>587</v>
      </c>
      <c r="B5" s="7" t="s">
        <v>49</v>
      </c>
      <c r="C5" s="15" t="s">
        <v>246</v>
      </c>
      <c r="D5" s="9" t="s">
        <v>49</v>
      </c>
      <c r="E5" s="15"/>
      <c r="F5" s="15">
        <v>5.41</v>
      </c>
      <c r="G5" s="15"/>
      <c r="H5" s="15"/>
      <c r="I5" s="15"/>
      <c r="J5" s="15">
        <f>SUM(J6:J11)</f>
        <v>0</v>
      </c>
      <c r="K5" s="15"/>
      <c r="L5" s="15">
        <f>SUM(L6:L11)</f>
        <v>2.7050000000000001</v>
      </c>
      <c r="M5" s="15"/>
      <c r="N5" s="15">
        <f>SUM(N6:N11)</f>
        <v>2.3000000000000003</v>
      </c>
    </row>
    <row r="6" spans="1:14" ht="13.8" customHeight="1" x14ac:dyDescent="0.3">
      <c r="A6" s="16" t="s">
        <v>587</v>
      </c>
      <c r="B6" s="56" t="s">
        <v>49</v>
      </c>
      <c r="C6" s="16" t="s">
        <v>250</v>
      </c>
      <c r="D6" s="10" t="s">
        <v>227</v>
      </c>
      <c r="E6" s="16" t="s">
        <v>103</v>
      </c>
      <c r="F6" s="16">
        <v>0.81</v>
      </c>
      <c r="G6" s="16"/>
      <c r="H6" s="16" t="s">
        <v>616</v>
      </c>
      <c r="I6" s="16" t="s">
        <v>594</v>
      </c>
      <c r="J6" s="16">
        <f>IF(I6="green",1,IF(I6="yellow",0.5,0))*F6</f>
        <v>0</v>
      </c>
      <c r="K6" s="16" t="s">
        <v>592</v>
      </c>
      <c r="L6" s="16">
        <f>IF(K6="green",1,IF(K6="yellow",0.5,0))*$F6</f>
        <v>0.40500000000000003</v>
      </c>
      <c r="M6" s="16" t="s">
        <v>594</v>
      </c>
      <c r="N6" s="16">
        <f>IF(M6="green",1,IF(M6="yellow",0.5,0))*$F6</f>
        <v>0</v>
      </c>
    </row>
    <row r="7" spans="1:14" ht="13.8" customHeight="1" x14ac:dyDescent="0.3">
      <c r="A7" s="17" t="s">
        <v>587</v>
      </c>
      <c r="B7" s="57" t="s">
        <v>49</v>
      </c>
      <c r="C7" s="17" t="s">
        <v>251</v>
      </c>
      <c r="D7" s="11" t="s">
        <v>530</v>
      </c>
      <c r="E7" s="17" t="s">
        <v>123</v>
      </c>
      <c r="F7" s="17">
        <v>0.92</v>
      </c>
      <c r="G7" s="17"/>
      <c r="H7" s="16" t="s">
        <v>616</v>
      </c>
      <c r="I7" s="16" t="s">
        <v>594</v>
      </c>
      <c r="J7" s="16">
        <f t="shared" ref="J7:L11" si="0">IF(I7="green",1,IF(I7="yellow",0.5,0))*F7</f>
        <v>0</v>
      </c>
      <c r="K7" s="16" t="s">
        <v>592</v>
      </c>
      <c r="L7" s="16">
        <f t="shared" ref="L7:N42" si="1">IF(K7="green",1,IF(K7="yellow",0.5,0))*$F7</f>
        <v>0.46</v>
      </c>
      <c r="M7" s="16" t="s">
        <v>590</v>
      </c>
      <c r="N7" s="16">
        <f t="shared" si="1"/>
        <v>0.92</v>
      </c>
    </row>
    <row r="8" spans="1:14" ht="13.8" customHeight="1" x14ac:dyDescent="0.3">
      <c r="A8" s="17" t="s">
        <v>587</v>
      </c>
      <c r="B8" s="57" t="s">
        <v>49</v>
      </c>
      <c r="C8" s="17" t="s">
        <v>524</v>
      </c>
      <c r="D8" s="11" t="s">
        <v>567</v>
      </c>
      <c r="E8" s="17" t="s">
        <v>123</v>
      </c>
      <c r="F8" s="17">
        <v>0.92</v>
      </c>
      <c r="G8" s="17"/>
      <c r="H8" s="16" t="s">
        <v>616</v>
      </c>
      <c r="I8" s="16" t="s">
        <v>594</v>
      </c>
      <c r="J8" s="16">
        <f t="shared" si="0"/>
        <v>0</v>
      </c>
      <c r="K8" s="16" t="s">
        <v>590</v>
      </c>
      <c r="L8" s="16">
        <f t="shared" si="1"/>
        <v>0.92</v>
      </c>
      <c r="M8" s="16" t="s">
        <v>592</v>
      </c>
      <c r="N8" s="16">
        <f t="shared" si="1"/>
        <v>0.46</v>
      </c>
    </row>
    <row r="9" spans="1:14" ht="13.8" customHeight="1" x14ac:dyDescent="0.3">
      <c r="A9" s="17" t="s">
        <v>587</v>
      </c>
      <c r="B9" s="57" t="s">
        <v>49</v>
      </c>
      <c r="C9" s="17" t="s">
        <v>525</v>
      </c>
      <c r="D9" s="11" t="s">
        <v>528</v>
      </c>
      <c r="E9" s="17" t="s">
        <v>123</v>
      </c>
      <c r="F9" s="17">
        <v>0.92</v>
      </c>
      <c r="G9" s="17"/>
      <c r="H9" s="16" t="s">
        <v>616</v>
      </c>
      <c r="I9" s="16" t="s">
        <v>594</v>
      </c>
      <c r="J9" s="16">
        <f t="shared" si="0"/>
        <v>0</v>
      </c>
      <c r="K9" s="16" t="s">
        <v>594</v>
      </c>
      <c r="L9" s="16">
        <f t="shared" si="1"/>
        <v>0</v>
      </c>
      <c r="M9" s="16" t="s">
        <v>590</v>
      </c>
      <c r="N9" s="16">
        <f t="shared" si="1"/>
        <v>0.92</v>
      </c>
    </row>
    <row r="10" spans="1:14" ht="13.8" customHeight="1" x14ac:dyDescent="0.3">
      <c r="A10" s="17" t="s">
        <v>587</v>
      </c>
      <c r="B10" s="57" t="s">
        <v>49</v>
      </c>
      <c r="C10" s="17" t="s">
        <v>526</v>
      </c>
      <c r="D10" s="11" t="s">
        <v>568</v>
      </c>
      <c r="E10" s="17" t="s">
        <v>123</v>
      </c>
      <c r="F10" s="17">
        <v>0.92</v>
      </c>
      <c r="G10" s="17"/>
      <c r="H10" s="16" t="s">
        <v>616</v>
      </c>
      <c r="I10" s="16" t="s">
        <v>594</v>
      </c>
      <c r="J10" s="16">
        <f t="shared" si="0"/>
        <v>0</v>
      </c>
      <c r="K10" s="16" t="s">
        <v>590</v>
      </c>
      <c r="L10" s="16">
        <f t="shared" si="1"/>
        <v>0.92</v>
      </c>
      <c r="M10" s="16" t="s">
        <v>594</v>
      </c>
      <c r="N10" s="16">
        <f t="shared" si="1"/>
        <v>0</v>
      </c>
    </row>
    <row r="11" spans="1:14" ht="13.8" customHeight="1" x14ac:dyDescent="0.3">
      <c r="A11" s="18" t="s">
        <v>587</v>
      </c>
      <c r="B11" s="58" t="s">
        <v>49</v>
      </c>
      <c r="C11" s="18" t="s">
        <v>527</v>
      </c>
      <c r="D11" s="12" t="s">
        <v>569</v>
      </c>
      <c r="E11" s="18" t="s">
        <v>123</v>
      </c>
      <c r="F11" s="18">
        <v>0.92</v>
      </c>
      <c r="G11" s="18"/>
      <c r="H11" s="16" t="s">
        <v>616</v>
      </c>
      <c r="I11" s="16" t="s">
        <v>594</v>
      </c>
      <c r="J11" s="16">
        <f t="shared" si="0"/>
        <v>0</v>
      </c>
      <c r="K11" s="16" t="s">
        <v>594</v>
      </c>
      <c r="L11" s="16">
        <f t="shared" si="1"/>
        <v>0</v>
      </c>
      <c r="M11" s="16" t="s">
        <v>594</v>
      </c>
      <c r="N11" s="16">
        <f t="shared" si="1"/>
        <v>0</v>
      </c>
    </row>
    <row r="12" spans="1:14" ht="13.8" customHeight="1" x14ac:dyDescent="0.3">
      <c r="A12" s="19" t="s">
        <v>587</v>
      </c>
      <c r="B12" s="59" t="s">
        <v>411</v>
      </c>
      <c r="C12" s="19" t="s">
        <v>391</v>
      </c>
      <c r="D12" s="9" t="s">
        <v>411</v>
      </c>
      <c r="E12" s="19"/>
      <c r="F12" s="19">
        <v>8.8800000000000008</v>
      </c>
      <c r="G12" s="19"/>
      <c r="H12" s="19"/>
      <c r="I12" s="19"/>
      <c r="J12" s="15">
        <f>SUM(J13:J19)</f>
        <v>0</v>
      </c>
      <c r="K12" s="19"/>
      <c r="L12" s="15">
        <f>SUM(L13:L19)</f>
        <v>0</v>
      </c>
      <c r="M12" s="19"/>
      <c r="N12" s="15">
        <f>SUM(N13:N19)</f>
        <v>0</v>
      </c>
    </row>
    <row r="13" spans="1:14" ht="13.8" customHeight="1" x14ac:dyDescent="0.3">
      <c r="A13" s="16" t="s">
        <v>587</v>
      </c>
      <c r="B13" s="56" t="s">
        <v>411</v>
      </c>
      <c r="C13" s="16" t="s">
        <v>394</v>
      </c>
      <c r="D13" s="10" t="s">
        <v>531</v>
      </c>
      <c r="E13" s="16" t="s">
        <v>123</v>
      </c>
      <c r="F13" s="16">
        <v>0.92</v>
      </c>
      <c r="G13" s="16"/>
      <c r="H13" s="16" t="s">
        <v>616</v>
      </c>
      <c r="I13" s="16" t="s">
        <v>594</v>
      </c>
      <c r="J13" s="16">
        <f>IF(I13="green",1,IF(I13="yellow",0.5,0))*F13</f>
        <v>0</v>
      </c>
      <c r="K13" s="16" t="s">
        <v>594</v>
      </c>
      <c r="L13" s="16">
        <f t="shared" si="1"/>
        <v>0</v>
      </c>
      <c r="M13" s="16" t="s">
        <v>594</v>
      </c>
      <c r="N13" s="16">
        <f t="shared" si="1"/>
        <v>0</v>
      </c>
    </row>
    <row r="14" spans="1:14" ht="13.8" customHeight="1" x14ac:dyDescent="0.3">
      <c r="A14" s="17" t="s">
        <v>587</v>
      </c>
      <c r="B14" s="57" t="s">
        <v>411</v>
      </c>
      <c r="C14" s="17" t="s">
        <v>395</v>
      </c>
      <c r="D14" s="11" t="s">
        <v>533</v>
      </c>
      <c r="E14" s="17" t="s">
        <v>123</v>
      </c>
      <c r="F14" s="17">
        <v>0.92</v>
      </c>
      <c r="G14" s="17"/>
      <c r="H14" s="16" t="s">
        <v>616</v>
      </c>
      <c r="I14" s="16" t="s">
        <v>594</v>
      </c>
      <c r="J14" s="16">
        <f t="shared" ref="J14:L19" si="2">IF(I14="green",1,IF(I14="yellow",0.5,0))*F14</f>
        <v>0</v>
      </c>
      <c r="K14" s="16" t="s">
        <v>594</v>
      </c>
      <c r="L14" s="16">
        <f t="shared" si="1"/>
        <v>0</v>
      </c>
      <c r="M14" s="16" t="s">
        <v>594</v>
      </c>
      <c r="N14" s="16">
        <f t="shared" si="1"/>
        <v>0</v>
      </c>
    </row>
    <row r="15" spans="1:14" ht="13.8" customHeight="1" x14ac:dyDescent="0.3">
      <c r="A15" s="17" t="s">
        <v>587</v>
      </c>
      <c r="B15" s="57" t="s">
        <v>411</v>
      </c>
      <c r="C15" s="17" t="s">
        <v>396</v>
      </c>
      <c r="D15" s="11" t="s">
        <v>532</v>
      </c>
      <c r="E15" s="17" t="s">
        <v>123</v>
      </c>
      <c r="F15" s="17">
        <v>0.92</v>
      </c>
      <c r="G15" s="17"/>
      <c r="H15" s="16" t="s">
        <v>616</v>
      </c>
      <c r="I15" s="16" t="s">
        <v>594</v>
      </c>
      <c r="J15" s="16">
        <f t="shared" si="2"/>
        <v>0</v>
      </c>
      <c r="K15" s="16" t="s">
        <v>594</v>
      </c>
      <c r="L15" s="16">
        <f t="shared" si="1"/>
        <v>0</v>
      </c>
      <c r="M15" s="16" t="s">
        <v>594</v>
      </c>
      <c r="N15" s="16">
        <f t="shared" si="1"/>
        <v>0</v>
      </c>
    </row>
    <row r="16" spans="1:14" ht="13.8" customHeight="1" x14ac:dyDescent="0.3">
      <c r="A16" s="17" t="s">
        <v>587</v>
      </c>
      <c r="B16" s="57" t="s">
        <v>411</v>
      </c>
      <c r="C16" s="17" t="s">
        <v>397</v>
      </c>
      <c r="D16" s="11" t="s">
        <v>534</v>
      </c>
      <c r="E16" s="17" t="s">
        <v>110</v>
      </c>
      <c r="F16" s="17">
        <v>1.53</v>
      </c>
      <c r="G16" s="17"/>
      <c r="H16" s="16" t="s">
        <v>616</v>
      </c>
      <c r="I16" s="16" t="s">
        <v>594</v>
      </c>
      <c r="J16" s="16">
        <f t="shared" si="2"/>
        <v>0</v>
      </c>
      <c r="K16" s="16" t="s">
        <v>594</v>
      </c>
      <c r="L16" s="16">
        <f t="shared" si="1"/>
        <v>0</v>
      </c>
      <c r="M16" s="16" t="s">
        <v>594</v>
      </c>
      <c r="N16" s="16">
        <f t="shared" si="1"/>
        <v>0</v>
      </c>
    </row>
    <row r="17" spans="1:99" ht="13.8" customHeight="1" x14ac:dyDescent="0.3">
      <c r="A17" s="17" t="s">
        <v>587</v>
      </c>
      <c r="B17" s="57" t="s">
        <v>411</v>
      </c>
      <c r="C17" s="17" t="s">
        <v>398</v>
      </c>
      <c r="D17" s="11" t="s">
        <v>412</v>
      </c>
      <c r="E17" s="17" t="s">
        <v>110</v>
      </c>
      <c r="F17" s="17">
        <v>1.53</v>
      </c>
      <c r="G17" s="17"/>
      <c r="H17" s="16" t="s">
        <v>616</v>
      </c>
      <c r="I17" s="16" t="s">
        <v>594</v>
      </c>
      <c r="J17" s="16">
        <f t="shared" si="2"/>
        <v>0</v>
      </c>
      <c r="K17" s="16" t="s">
        <v>594</v>
      </c>
      <c r="L17" s="16">
        <f t="shared" si="1"/>
        <v>0</v>
      </c>
      <c r="M17" s="16" t="s">
        <v>594</v>
      </c>
      <c r="N17" s="16">
        <f t="shared" si="1"/>
        <v>0</v>
      </c>
    </row>
    <row r="18" spans="1:99" ht="13.8" customHeight="1" x14ac:dyDescent="0.3">
      <c r="A18" s="17" t="s">
        <v>587</v>
      </c>
      <c r="B18" s="57" t="s">
        <v>411</v>
      </c>
      <c r="C18" s="17" t="s">
        <v>399</v>
      </c>
      <c r="D18" s="11" t="s">
        <v>578</v>
      </c>
      <c r="E18" s="17" t="s">
        <v>110</v>
      </c>
      <c r="F18" s="17">
        <v>1.53</v>
      </c>
      <c r="G18" s="17"/>
      <c r="H18" s="16" t="s">
        <v>616</v>
      </c>
      <c r="I18" s="16" t="s">
        <v>594</v>
      </c>
      <c r="J18" s="16">
        <f t="shared" si="2"/>
        <v>0</v>
      </c>
      <c r="K18" s="16" t="s">
        <v>594</v>
      </c>
      <c r="L18" s="16">
        <f t="shared" si="1"/>
        <v>0</v>
      </c>
      <c r="M18" s="16" t="s">
        <v>594</v>
      </c>
      <c r="N18" s="16">
        <f t="shared" si="1"/>
        <v>0</v>
      </c>
    </row>
    <row r="19" spans="1:99" ht="13.8" customHeight="1" x14ac:dyDescent="0.3">
      <c r="A19" s="18" t="s">
        <v>587</v>
      </c>
      <c r="B19" s="58" t="s">
        <v>411</v>
      </c>
      <c r="C19" s="18" t="s">
        <v>400</v>
      </c>
      <c r="D19" s="12" t="s">
        <v>570</v>
      </c>
      <c r="E19" s="18" t="s">
        <v>110</v>
      </c>
      <c r="F19" s="18">
        <v>1.53</v>
      </c>
      <c r="G19" s="18"/>
      <c r="H19" s="16" t="s">
        <v>616</v>
      </c>
      <c r="I19" s="16" t="s">
        <v>594</v>
      </c>
      <c r="J19" s="16">
        <f t="shared" si="2"/>
        <v>0</v>
      </c>
      <c r="K19" s="16" t="s">
        <v>594</v>
      </c>
      <c r="L19" s="16">
        <f t="shared" si="1"/>
        <v>0</v>
      </c>
      <c r="M19" s="16" t="s">
        <v>594</v>
      </c>
      <c r="N19" s="16">
        <f t="shared" si="1"/>
        <v>0</v>
      </c>
    </row>
    <row r="20" spans="1:99" s="2" customFormat="1" ht="13.8" customHeight="1" x14ac:dyDescent="0.3">
      <c r="A20" s="15" t="s">
        <v>587</v>
      </c>
      <c r="B20" s="7" t="s">
        <v>586</v>
      </c>
      <c r="C20" s="15" t="s">
        <v>392</v>
      </c>
      <c r="D20" s="9" t="s">
        <v>586</v>
      </c>
      <c r="E20" s="15"/>
      <c r="F20" s="15">
        <v>7.3500000000000005</v>
      </c>
      <c r="G20" s="15"/>
      <c r="H20" s="15"/>
      <c r="I20" s="15"/>
      <c r="J20" s="15">
        <f>SUM(J21:J26)</f>
        <v>0</v>
      </c>
      <c r="K20" s="15"/>
      <c r="L20" s="15">
        <f>SUM(L21:L26)</f>
        <v>0</v>
      </c>
      <c r="M20" s="15"/>
      <c r="N20" s="15">
        <f>SUM(N21:N26)</f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customHeight="1" x14ac:dyDescent="0.3">
      <c r="A21" s="16" t="s">
        <v>587</v>
      </c>
      <c r="B21" s="56" t="s">
        <v>586</v>
      </c>
      <c r="C21" s="16" t="s">
        <v>401</v>
      </c>
      <c r="D21" s="10" t="s">
        <v>571</v>
      </c>
      <c r="E21" s="16" t="s">
        <v>110</v>
      </c>
      <c r="F21" s="16">
        <v>1.53</v>
      </c>
      <c r="G21" s="16"/>
      <c r="H21" s="16" t="s">
        <v>616</v>
      </c>
      <c r="I21" s="16" t="s">
        <v>594</v>
      </c>
      <c r="J21" s="16">
        <f t="shared" ref="J21:L26" si="3">IF(I21="green",1,IF(I21="yellow",0.5,0))*F21</f>
        <v>0</v>
      </c>
      <c r="K21" s="16" t="s">
        <v>594</v>
      </c>
      <c r="L21" s="16">
        <f t="shared" si="1"/>
        <v>0</v>
      </c>
      <c r="M21" s="16" t="s">
        <v>594</v>
      </c>
      <c r="N21" s="16">
        <f t="shared" si="1"/>
        <v>0</v>
      </c>
    </row>
    <row r="22" spans="1:99" ht="13.8" customHeight="1" x14ac:dyDescent="0.3">
      <c r="A22" s="17" t="s">
        <v>587</v>
      </c>
      <c r="B22" s="57" t="s">
        <v>586</v>
      </c>
      <c r="C22" s="17" t="s">
        <v>402</v>
      </c>
      <c r="D22" s="11" t="s">
        <v>535</v>
      </c>
      <c r="E22" s="17" t="s">
        <v>123</v>
      </c>
      <c r="F22" s="17">
        <v>0.92</v>
      </c>
      <c r="G22" s="17"/>
      <c r="H22" s="16" t="s">
        <v>616</v>
      </c>
      <c r="I22" s="16" t="s">
        <v>594</v>
      </c>
      <c r="J22" s="16">
        <f t="shared" si="3"/>
        <v>0</v>
      </c>
      <c r="K22" s="16" t="s">
        <v>594</v>
      </c>
      <c r="L22" s="16">
        <f t="shared" si="1"/>
        <v>0</v>
      </c>
      <c r="M22" s="16" t="s">
        <v>594</v>
      </c>
      <c r="N22" s="16">
        <f t="shared" si="1"/>
        <v>0</v>
      </c>
    </row>
    <row r="23" spans="1:99" ht="13.8" customHeight="1" x14ac:dyDescent="0.3">
      <c r="A23" s="17" t="s">
        <v>587</v>
      </c>
      <c r="B23" s="57" t="s">
        <v>586</v>
      </c>
      <c r="C23" s="17" t="s">
        <v>403</v>
      </c>
      <c r="D23" s="11" t="s">
        <v>536</v>
      </c>
      <c r="E23" s="17" t="s">
        <v>110</v>
      </c>
      <c r="F23" s="17">
        <v>1.53</v>
      </c>
      <c r="G23" s="17"/>
      <c r="H23" s="16" t="s">
        <v>616</v>
      </c>
      <c r="I23" s="16" t="s">
        <v>594</v>
      </c>
      <c r="J23" s="16">
        <f t="shared" si="3"/>
        <v>0</v>
      </c>
      <c r="K23" s="16" t="s">
        <v>594</v>
      </c>
      <c r="L23" s="16">
        <f t="shared" si="1"/>
        <v>0</v>
      </c>
      <c r="M23" s="16" t="s">
        <v>594</v>
      </c>
      <c r="N23" s="16">
        <f t="shared" si="1"/>
        <v>0</v>
      </c>
    </row>
    <row r="24" spans="1:99" ht="13.8" customHeight="1" x14ac:dyDescent="0.3">
      <c r="A24" s="17" t="s">
        <v>587</v>
      </c>
      <c r="B24" s="57" t="s">
        <v>586</v>
      </c>
      <c r="C24" s="17" t="s">
        <v>404</v>
      </c>
      <c r="D24" s="11" t="s">
        <v>537</v>
      </c>
      <c r="E24" s="17" t="s">
        <v>123</v>
      </c>
      <c r="F24" s="17">
        <v>0.92</v>
      </c>
      <c r="G24" s="17"/>
      <c r="H24" s="16" t="s">
        <v>616</v>
      </c>
      <c r="I24" s="16" t="s">
        <v>594</v>
      </c>
      <c r="J24" s="16">
        <f t="shared" si="3"/>
        <v>0</v>
      </c>
      <c r="K24" s="16" t="s">
        <v>594</v>
      </c>
      <c r="L24" s="16">
        <f t="shared" si="1"/>
        <v>0</v>
      </c>
      <c r="M24" s="16" t="s">
        <v>594</v>
      </c>
      <c r="N24" s="16">
        <f t="shared" si="1"/>
        <v>0</v>
      </c>
    </row>
    <row r="25" spans="1:99" ht="13.8" customHeight="1" x14ac:dyDescent="0.3">
      <c r="A25" s="17" t="s">
        <v>587</v>
      </c>
      <c r="B25" s="57" t="s">
        <v>586</v>
      </c>
      <c r="C25" s="17" t="s">
        <v>405</v>
      </c>
      <c r="D25" s="11" t="s">
        <v>538</v>
      </c>
      <c r="E25" s="17" t="s">
        <v>123</v>
      </c>
      <c r="F25" s="17">
        <v>0.92</v>
      </c>
      <c r="G25" s="17"/>
      <c r="H25" s="16" t="s">
        <v>616</v>
      </c>
      <c r="I25" s="16" t="s">
        <v>594</v>
      </c>
      <c r="J25" s="16">
        <f t="shared" si="3"/>
        <v>0</v>
      </c>
      <c r="K25" s="16" t="s">
        <v>594</v>
      </c>
      <c r="L25" s="16">
        <f t="shared" si="1"/>
        <v>0</v>
      </c>
      <c r="M25" s="16" t="s">
        <v>594</v>
      </c>
      <c r="N25" s="16">
        <f t="shared" si="1"/>
        <v>0</v>
      </c>
    </row>
    <row r="26" spans="1:99" ht="13.8" customHeight="1" x14ac:dyDescent="0.3">
      <c r="A26" s="18" t="s">
        <v>587</v>
      </c>
      <c r="B26" s="58" t="s">
        <v>586</v>
      </c>
      <c r="C26" s="18" t="s">
        <v>406</v>
      </c>
      <c r="D26" s="12" t="s">
        <v>539</v>
      </c>
      <c r="E26" s="18" t="s">
        <v>110</v>
      </c>
      <c r="F26" s="18">
        <v>1.53</v>
      </c>
      <c r="G26" s="18"/>
      <c r="H26" s="16" t="s">
        <v>616</v>
      </c>
      <c r="I26" s="16" t="s">
        <v>594</v>
      </c>
      <c r="J26" s="16">
        <f t="shared" si="3"/>
        <v>0</v>
      </c>
      <c r="K26" s="16" t="s">
        <v>594</v>
      </c>
      <c r="L26" s="16">
        <f t="shared" si="1"/>
        <v>0</v>
      </c>
      <c r="M26" s="16" t="s">
        <v>594</v>
      </c>
      <c r="N26" s="16">
        <f t="shared" si="1"/>
        <v>0</v>
      </c>
    </row>
    <row r="27" spans="1:99" ht="13.8" customHeight="1" x14ac:dyDescent="0.3">
      <c r="A27" s="19" t="s">
        <v>587</v>
      </c>
      <c r="B27" s="59" t="s">
        <v>413</v>
      </c>
      <c r="C27" s="19" t="s">
        <v>393</v>
      </c>
      <c r="D27" s="9" t="s">
        <v>413</v>
      </c>
      <c r="E27" s="19"/>
      <c r="F27" s="19">
        <v>2.85</v>
      </c>
      <c r="G27" s="19"/>
      <c r="H27" s="19"/>
      <c r="I27" s="19"/>
      <c r="J27" s="15">
        <f>SUM(J28:J30)</f>
        <v>0</v>
      </c>
      <c r="K27" s="19"/>
      <c r="L27" s="15">
        <f>SUM(L28:L30)</f>
        <v>0</v>
      </c>
      <c r="M27" s="19"/>
      <c r="N27" s="15">
        <f>SUM(N28:N30)</f>
        <v>0</v>
      </c>
    </row>
    <row r="28" spans="1:99" ht="13.8" customHeight="1" x14ac:dyDescent="0.3">
      <c r="A28" s="16" t="s">
        <v>587</v>
      </c>
      <c r="B28" s="56" t="s">
        <v>413</v>
      </c>
      <c r="C28" s="16" t="s">
        <v>407</v>
      </c>
      <c r="D28" s="10" t="s">
        <v>540</v>
      </c>
      <c r="E28" s="16" t="s">
        <v>103</v>
      </c>
      <c r="F28" s="16">
        <v>0.81</v>
      </c>
      <c r="G28" s="16"/>
      <c r="H28" s="16" t="s">
        <v>616</v>
      </c>
      <c r="I28" s="16" t="s">
        <v>594</v>
      </c>
      <c r="J28" s="16">
        <f t="shared" ref="J28:L30" si="4">IF(I28="green",1,IF(I28="yellow",0.5,0))*F28</f>
        <v>0</v>
      </c>
      <c r="K28" s="16" t="s">
        <v>594</v>
      </c>
      <c r="L28" s="16">
        <f t="shared" si="1"/>
        <v>0</v>
      </c>
      <c r="M28" s="16" t="s">
        <v>594</v>
      </c>
      <c r="N28" s="16">
        <f t="shared" si="1"/>
        <v>0</v>
      </c>
    </row>
    <row r="29" spans="1:99" ht="13.8" customHeight="1" x14ac:dyDescent="0.3">
      <c r="A29" s="17" t="s">
        <v>587</v>
      </c>
      <c r="B29" s="57" t="s">
        <v>413</v>
      </c>
      <c r="C29" s="17" t="s">
        <v>408</v>
      </c>
      <c r="D29" s="11" t="s">
        <v>541</v>
      </c>
      <c r="E29" s="17" t="s">
        <v>123</v>
      </c>
      <c r="F29" s="17">
        <v>0.92</v>
      </c>
      <c r="G29" s="17"/>
      <c r="H29" s="16" t="s">
        <v>616</v>
      </c>
      <c r="I29" s="16" t="s">
        <v>594</v>
      </c>
      <c r="J29" s="16">
        <f t="shared" si="4"/>
        <v>0</v>
      </c>
      <c r="K29" s="16" t="s">
        <v>594</v>
      </c>
      <c r="L29" s="16">
        <f t="shared" si="1"/>
        <v>0</v>
      </c>
      <c r="M29" s="16" t="s">
        <v>594</v>
      </c>
      <c r="N29" s="16">
        <f t="shared" si="1"/>
        <v>0</v>
      </c>
    </row>
    <row r="30" spans="1:99" ht="13.8" customHeight="1" x14ac:dyDescent="0.3">
      <c r="A30" s="18" t="s">
        <v>587</v>
      </c>
      <c r="B30" s="58" t="s">
        <v>413</v>
      </c>
      <c r="C30" s="18" t="s">
        <v>252</v>
      </c>
      <c r="D30" s="12" t="s">
        <v>572</v>
      </c>
      <c r="E30" s="18" t="s">
        <v>119</v>
      </c>
      <c r="F30" s="18">
        <v>1.1200000000000001</v>
      </c>
      <c r="G30" s="18"/>
      <c r="H30" s="16" t="s">
        <v>616</v>
      </c>
      <c r="I30" s="16" t="s">
        <v>594</v>
      </c>
      <c r="J30" s="16">
        <f t="shared" si="4"/>
        <v>0</v>
      </c>
      <c r="K30" s="16" t="s">
        <v>594</v>
      </c>
      <c r="L30" s="16">
        <f t="shared" si="1"/>
        <v>0</v>
      </c>
      <c r="M30" s="16" t="s">
        <v>594</v>
      </c>
      <c r="N30" s="16">
        <f t="shared" si="1"/>
        <v>0</v>
      </c>
    </row>
    <row r="31" spans="1:99" ht="13.8" customHeight="1" x14ac:dyDescent="0.3">
      <c r="A31" s="15" t="s">
        <v>587</v>
      </c>
      <c r="B31" s="7" t="s">
        <v>50</v>
      </c>
      <c r="C31" s="15" t="s">
        <v>247</v>
      </c>
      <c r="D31" s="9" t="s">
        <v>50</v>
      </c>
      <c r="E31" s="15"/>
      <c r="F31" s="15">
        <v>1.84</v>
      </c>
      <c r="G31" s="15"/>
      <c r="H31" s="15"/>
      <c r="I31" s="15"/>
      <c r="J31" s="15">
        <f>SUM(J32:J33)</f>
        <v>0</v>
      </c>
      <c r="K31" s="15"/>
      <c r="L31" s="15">
        <f>SUM(L32:L33)</f>
        <v>0</v>
      </c>
      <c r="M31" s="15"/>
      <c r="N31" s="15">
        <f>SUM(N32:N33)</f>
        <v>0</v>
      </c>
    </row>
    <row r="32" spans="1:99" ht="13.8" customHeight="1" x14ac:dyDescent="0.3">
      <c r="A32" s="16" t="s">
        <v>587</v>
      </c>
      <c r="B32" s="56" t="s">
        <v>50</v>
      </c>
      <c r="C32" s="16" t="s">
        <v>253</v>
      </c>
      <c r="D32" s="10" t="s">
        <v>51</v>
      </c>
      <c r="E32" s="16" t="s">
        <v>123</v>
      </c>
      <c r="F32" s="16">
        <v>0.92</v>
      </c>
      <c r="G32" s="16"/>
      <c r="H32" s="16" t="s">
        <v>616</v>
      </c>
      <c r="I32" s="16" t="s">
        <v>594</v>
      </c>
      <c r="J32" s="16">
        <f t="shared" ref="J32:L33" si="5">IF(I32="green",1,IF(I32="yellow",0.5,0))*F32</f>
        <v>0</v>
      </c>
      <c r="K32" s="16" t="s">
        <v>594</v>
      </c>
      <c r="L32" s="16">
        <f t="shared" si="1"/>
        <v>0</v>
      </c>
      <c r="M32" s="16" t="s">
        <v>594</v>
      </c>
      <c r="N32" s="16">
        <f t="shared" si="1"/>
        <v>0</v>
      </c>
    </row>
    <row r="33" spans="1:14" ht="13.8" customHeight="1" x14ac:dyDescent="0.3">
      <c r="A33" s="18" t="s">
        <v>587</v>
      </c>
      <c r="B33" s="58" t="s">
        <v>50</v>
      </c>
      <c r="C33" s="18" t="s">
        <v>254</v>
      </c>
      <c r="D33" s="12" t="s">
        <v>52</v>
      </c>
      <c r="E33" s="18" t="s">
        <v>123</v>
      </c>
      <c r="F33" s="18">
        <v>0.92</v>
      </c>
      <c r="G33" s="18"/>
      <c r="H33" s="16" t="s">
        <v>616</v>
      </c>
      <c r="I33" s="16" t="s">
        <v>594</v>
      </c>
      <c r="J33" s="16">
        <f t="shared" si="5"/>
        <v>0</v>
      </c>
      <c r="K33" s="16" t="s">
        <v>594</v>
      </c>
      <c r="L33" s="16">
        <f t="shared" si="1"/>
        <v>0</v>
      </c>
      <c r="M33" s="16" t="s">
        <v>594</v>
      </c>
      <c r="N33" s="16">
        <f t="shared" si="1"/>
        <v>0</v>
      </c>
    </row>
    <row r="34" spans="1:14" ht="13.8" customHeight="1" x14ac:dyDescent="0.3">
      <c r="A34" s="15" t="s">
        <v>587</v>
      </c>
      <c r="B34" s="7" t="s">
        <v>53</v>
      </c>
      <c r="C34" s="15" t="s">
        <v>248</v>
      </c>
      <c r="D34" s="9" t="s">
        <v>53</v>
      </c>
      <c r="E34" s="15"/>
      <c r="F34" s="15">
        <v>1.84</v>
      </c>
      <c r="G34" s="15"/>
      <c r="H34" s="15"/>
      <c r="I34" s="15"/>
      <c r="J34" s="15">
        <f>SUM(J35:J36)</f>
        <v>0</v>
      </c>
      <c r="K34" s="15"/>
      <c r="L34" s="15">
        <f>SUM(L35:L36)</f>
        <v>0</v>
      </c>
      <c r="M34" s="15"/>
      <c r="N34" s="15">
        <f>SUM(N35:N36)</f>
        <v>0</v>
      </c>
    </row>
    <row r="35" spans="1:14" ht="13.8" customHeight="1" x14ac:dyDescent="0.3">
      <c r="A35" s="16" t="s">
        <v>587</v>
      </c>
      <c r="B35" s="56" t="s">
        <v>53</v>
      </c>
      <c r="C35" s="16" t="s">
        <v>255</v>
      </c>
      <c r="D35" s="10" t="s">
        <v>542</v>
      </c>
      <c r="E35" s="16" t="s">
        <v>123</v>
      </c>
      <c r="F35" s="16">
        <v>0.92</v>
      </c>
      <c r="G35" s="16"/>
      <c r="H35" s="16" t="s">
        <v>616</v>
      </c>
      <c r="I35" s="16" t="s">
        <v>594</v>
      </c>
      <c r="J35" s="16">
        <f t="shared" ref="J35:L36" si="6">IF(I35="green",1,IF(I35="yellow",0.5,0))*F35</f>
        <v>0</v>
      </c>
      <c r="K35" s="16" t="s">
        <v>594</v>
      </c>
      <c r="L35" s="16">
        <f t="shared" si="1"/>
        <v>0</v>
      </c>
      <c r="M35" s="16" t="s">
        <v>594</v>
      </c>
      <c r="N35" s="16">
        <f t="shared" si="1"/>
        <v>0</v>
      </c>
    </row>
    <row r="36" spans="1:14" ht="13.8" customHeight="1" x14ac:dyDescent="0.3">
      <c r="A36" s="18" t="s">
        <v>587</v>
      </c>
      <c r="B36" s="58" t="s">
        <v>53</v>
      </c>
      <c r="C36" s="18" t="s">
        <v>256</v>
      </c>
      <c r="D36" s="12" t="s">
        <v>543</v>
      </c>
      <c r="E36" s="18" t="s">
        <v>123</v>
      </c>
      <c r="F36" s="18">
        <v>0.92</v>
      </c>
      <c r="G36" s="18"/>
      <c r="H36" s="16" t="s">
        <v>616</v>
      </c>
      <c r="I36" s="16" t="s">
        <v>594</v>
      </c>
      <c r="J36" s="16">
        <f t="shared" si="6"/>
        <v>0</v>
      </c>
      <c r="K36" s="16" t="s">
        <v>594</v>
      </c>
      <c r="L36" s="16">
        <f t="shared" si="1"/>
        <v>0</v>
      </c>
      <c r="M36" s="16" t="s">
        <v>594</v>
      </c>
      <c r="N36" s="16">
        <f t="shared" si="1"/>
        <v>0</v>
      </c>
    </row>
    <row r="37" spans="1:14" ht="13.8" customHeight="1" x14ac:dyDescent="0.3">
      <c r="A37" s="15" t="s">
        <v>587</v>
      </c>
      <c r="B37" s="7" t="s">
        <v>54</v>
      </c>
      <c r="C37" s="15" t="s">
        <v>249</v>
      </c>
      <c r="D37" s="9" t="s">
        <v>54</v>
      </c>
      <c r="E37" s="15"/>
      <c r="F37" s="15">
        <v>6.32</v>
      </c>
      <c r="G37" s="15"/>
      <c r="H37" s="15"/>
      <c r="I37" s="15"/>
      <c r="J37" s="15">
        <f>SUM(J38:J42)</f>
        <v>0</v>
      </c>
      <c r="K37" s="15"/>
      <c r="L37" s="15">
        <f>SUM(L38:L42)</f>
        <v>0</v>
      </c>
      <c r="M37" s="15"/>
      <c r="N37" s="15">
        <f>SUM(N38:N42)</f>
        <v>0</v>
      </c>
    </row>
    <row r="38" spans="1:14" ht="13.8" customHeight="1" x14ac:dyDescent="0.3">
      <c r="A38" s="16" t="s">
        <v>587</v>
      </c>
      <c r="B38" s="56" t="s">
        <v>54</v>
      </c>
      <c r="C38" s="16" t="s">
        <v>257</v>
      </c>
      <c r="D38" s="10" t="s">
        <v>55</v>
      </c>
      <c r="E38" s="16" t="s">
        <v>103</v>
      </c>
      <c r="F38" s="16">
        <v>0.81</v>
      </c>
      <c r="G38" s="16"/>
      <c r="H38" s="16" t="s">
        <v>616</v>
      </c>
      <c r="I38" s="16" t="s">
        <v>594</v>
      </c>
      <c r="J38" s="16">
        <f t="shared" ref="J38:L42" si="7">IF(I38="green",1,IF(I38="yellow",0.5,0))*F38</f>
        <v>0</v>
      </c>
      <c r="K38" s="16" t="s">
        <v>594</v>
      </c>
      <c r="L38" s="16">
        <f t="shared" si="1"/>
        <v>0</v>
      </c>
      <c r="M38" s="16" t="s">
        <v>594</v>
      </c>
      <c r="N38" s="16">
        <f t="shared" si="1"/>
        <v>0</v>
      </c>
    </row>
    <row r="39" spans="1:14" ht="13.8" customHeight="1" x14ac:dyDescent="0.3">
      <c r="A39" s="17" t="s">
        <v>587</v>
      </c>
      <c r="B39" s="57" t="s">
        <v>54</v>
      </c>
      <c r="C39" s="17" t="s">
        <v>258</v>
      </c>
      <c r="D39" s="11" t="s">
        <v>56</v>
      </c>
      <c r="E39" s="17" t="s">
        <v>110</v>
      </c>
      <c r="F39" s="17">
        <v>1.53</v>
      </c>
      <c r="G39" s="17"/>
      <c r="H39" s="16" t="s">
        <v>616</v>
      </c>
      <c r="I39" s="16" t="s">
        <v>594</v>
      </c>
      <c r="J39" s="16">
        <f t="shared" si="7"/>
        <v>0</v>
      </c>
      <c r="K39" s="16" t="s">
        <v>594</v>
      </c>
      <c r="L39" s="16">
        <f t="shared" si="1"/>
        <v>0</v>
      </c>
      <c r="M39" s="16" t="s">
        <v>594</v>
      </c>
      <c r="N39" s="16">
        <f t="shared" si="1"/>
        <v>0</v>
      </c>
    </row>
    <row r="40" spans="1:14" ht="13.8" customHeight="1" x14ac:dyDescent="0.3">
      <c r="A40" s="17" t="s">
        <v>587</v>
      </c>
      <c r="B40" s="57" t="s">
        <v>54</v>
      </c>
      <c r="C40" s="17" t="s">
        <v>259</v>
      </c>
      <c r="D40" s="11" t="s">
        <v>544</v>
      </c>
      <c r="E40" s="17" t="s">
        <v>123</v>
      </c>
      <c r="F40" s="17">
        <v>0.92</v>
      </c>
      <c r="G40" s="17"/>
      <c r="H40" s="16" t="s">
        <v>616</v>
      </c>
      <c r="I40" s="16" t="s">
        <v>594</v>
      </c>
      <c r="J40" s="16">
        <f t="shared" si="7"/>
        <v>0</v>
      </c>
      <c r="K40" s="16" t="s">
        <v>594</v>
      </c>
      <c r="L40" s="16">
        <f t="shared" si="1"/>
        <v>0</v>
      </c>
      <c r="M40" s="16" t="s">
        <v>594</v>
      </c>
      <c r="N40" s="16">
        <f t="shared" si="1"/>
        <v>0</v>
      </c>
    </row>
    <row r="41" spans="1:14" ht="13.8" customHeight="1" x14ac:dyDescent="0.3">
      <c r="A41" s="17" t="s">
        <v>587</v>
      </c>
      <c r="B41" s="57" t="s">
        <v>54</v>
      </c>
      <c r="C41" s="17" t="s">
        <v>260</v>
      </c>
      <c r="D41" s="11" t="s">
        <v>545</v>
      </c>
      <c r="E41" s="17" t="s">
        <v>110</v>
      </c>
      <c r="F41" s="17">
        <v>1.53</v>
      </c>
      <c r="G41" s="17"/>
      <c r="H41" s="16" t="s">
        <v>616</v>
      </c>
      <c r="I41" s="16" t="s">
        <v>594</v>
      </c>
      <c r="J41" s="16">
        <f t="shared" si="7"/>
        <v>0</v>
      </c>
      <c r="K41" s="16" t="s">
        <v>594</v>
      </c>
      <c r="L41" s="16">
        <f t="shared" si="1"/>
        <v>0</v>
      </c>
      <c r="M41" s="16" t="s">
        <v>594</v>
      </c>
      <c r="N41" s="16">
        <f t="shared" si="1"/>
        <v>0</v>
      </c>
    </row>
    <row r="42" spans="1:14" ht="13.8" customHeight="1" x14ac:dyDescent="0.3">
      <c r="A42" s="18" t="s">
        <v>587</v>
      </c>
      <c r="B42" s="58" t="s">
        <v>54</v>
      </c>
      <c r="C42" s="18" t="s">
        <v>261</v>
      </c>
      <c r="D42" s="12" t="s">
        <v>546</v>
      </c>
      <c r="E42" s="18" t="s">
        <v>110</v>
      </c>
      <c r="F42" s="18">
        <v>1.53</v>
      </c>
      <c r="G42" s="18"/>
      <c r="H42" s="16" t="s">
        <v>616</v>
      </c>
      <c r="I42" s="16" t="s">
        <v>594</v>
      </c>
      <c r="J42" s="16">
        <f t="shared" si="7"/>
        <v>0</v>
      </c>
      <c r="K42" s="16" t="s">
        <v>594</v>
      </c>
      <c r="L42" s="16">
        <f t="shared" si="1"/>
        <v>0</v>
      </c>
      <c r="M42" s="16" t="s">
        <v>594</v>
      </c>
      <c r="N42" s="16">
        <f t="shared" si="1"/>
        <v>0</v>
      </c>
    </row>
    <row r="43" spans="1:14" ht="13.8" customHeight="1" x14ac:dyDescent="0.3">
      <c r="A43" s="20" t="s">
        <v>57</v>
      </c>
      <c r="B43" s="5" t="s">
        <v>57</v>
      </c>
      <c r="C43" s="20">
        <v>2</v>
      </c>
      <c r="D43" s="5" t="s">
        <v>57</v>
      </c>
      <c r="E43" s="20"/>
      <c r="F43" s="20">
        <v>25.150000000000006</v>
      </c>
      <c r="G43" s="20"/>
      <c r="H43" s="20"/>
      <c r="I43" s="20"/>
      <c r="J43" s="20">
        <f>+J44+J55+J63</f>
        <v>0</v>
      </c>
      <c r="K43" s="20"/>
      <c r="L43" s="20">
        <f>+L44+L55+L63</f>
        <v>0</v>
      </c>
      <c r="M43" s="20"/>
      <c r="N43" s="20">
        <f>+N44+N55+N63</f>
        <v>0</v>
      </c>
    </row>
    <row r="44" spans="1:14" ht="13.8" customHeight="1" x14ac:dyDescent="0.3">
      <c r="A44" s="15" t="s">
        <v>57</v>
      </c>
      <c r="B44" s="7" t="s">
        <v>58</v>
      </c>
      <c r="C44" s="15" t="s">
        <v>272</v>
      </c>
      <c r="D44" s="9" t="s">
        <v>58</v>
      </c>
      <c r="E44" s="15"/>
      <c r="F44" s="15">
        <v>7.2900000000000009</v>
      </c>
      <c r="G44" s="15"/>
      <c r="H44" s="15"/>
      <c r="I44" s="15"/>
      <c r="J44" s="15">
        <f>SUM(J45:J54)</f>
        <v>0</v>
      </c>
      <c r="K44" s="15"/>
      <c r="L44" s="15">
        <f>SUM(L45:L54)</f>
        <v>0</v>
      </c>
      <c r="M44" s="15"/>
      <c r="N44" s="15">
        <f>SUM(N45:N54)</f>
        <v>0</v>
      </c>
    </row>
    <row r="45" spans="1:14" ht="13.8" customHeight="1" x14ac:dyDescent="0.3">
      <c r="A45" s="16" t="s">
        <v>57</v>
      </c>
      <c r="B45" s="56" t="s">
        <v>58</v>
      </c>
      <c r="C45" s="16" t="s">
        <v>262</v>
      </c>
      <c r="D45" s="10" t="s">
        <v>59</v>
      </c>
      <c r="E45" s="16" t="s">
        <v>103</v>
      </c>
      <c r="F45" s="16">
        <v>0.81</v>
      </c>
      <c r="G45" s="16"/>
      <c r="H45" s="16" t="s">
        <v>616</v>
      </c>
      <c r="I45" s="16" t="s">
        <v>594</v>
      </c>
      <c r="J45" s="16">
        <f t="shared" ref="J45:L54" si="8">IF(I45="green",1,IF(I45="yellow",0.5,0))*F45</f>
        <v>0</v>
      </c>
      <c r="K45" s="16" t="s">
        <v>594</v>
      </c>
      <c r="L45" s="16">
        <f t="shared" ref="L45:N54" si="9">IF(K45="green",1,IF(K45="yellow",0.5,0))*$F45</f>
        <v>0</v>
      </c>
      <c r="M45" s="16" t="s">
        <v>594</v>
      </c>
      <c r="N45" s="16">
        <f t="shared" si="9"/>
        <v>0</v>
      </c>
    </row>
    <row r="46" spans="1:14" ht="13.8" customHeight="1" x14ac:dyDescent="0.3">
      <c r="A46" s="17" t="s">
        <v>57</v>
      </c>
      <c r="B46" s="57" t="s">
        <v>58</v>
      </c>
      <c r="C46" s="17" t="s">
        <v>263</v>
      </c>
      <c r="D46" s="11" t="s">
        <v>547</v>
      </c>
      <c r="E46" s="17" t="s">
        <v>295</v>
      </c>
      <c r="F46" s="17">
        <v>0.1</v>
      </c>
      <c r="G46" s="17"/>
      <c r="H46" s="16" t="s">
        <v>616</v>
      </c>
      <c r="I46" s="16" t="s">
        <v>594</v>
      </c>
      <c r="J46" s="16">
        <f t="shared" si="8"/>
        <v>0</v>
      </c>
      <c r="K46" s="16" t="s">
        <v>594</v>
      </c>
      <c r="L46" s="16">
        <f t="shared" si="9"/>
        <v>0</v>
      </c>
      <c r="M46" s="16" t="s">
        <v>594</v>
      </c>
      <c r="N46" s="16">
        <f t="shared" si="9"/>
        <v>0</v>
      </c>
    </row>
    <row r="47" spans="1:14" ht="13.8" customHeight="1" x14ac:dyDescent="0.3">
      <c r="A47" s="17" t="s">
        <v>57</v>
      </c>
      <c r="B47" s="57" t="s">
        <v>58</v>
      </c>
      <c r="C47" s="17" t="s">
        <v>264</v>
      </c>
      <c r="D47" s="11" t="s">
        <v>60</v>
      </c>
      <c r="E47" s="17" t="s">
        <v>103</v>
      </c>
      <c r="F47" s="17">
        <v>0.81</v>
      </c>
      <c r="G47" s="17"/>
      <c r="H47" s="16" t="s">
        <v>616</v>
      </c>
      <c r="I47" s="16" t="s">
        <v>594</v>
      </c>
      <c r="J47" s="16">
        <f t="shared" si="8"/>
        <v>0</v>
      </c>
      <c r="K47" s="16" t="s">
        <v>594</v>
      </c>
      <c r="L47" s="16">
        <f t="shared" si="9"/>
        <v>0</v>
      </c>
      <c r="M47" s="16" t="s">
        <v>594</v>
      </c>
      <c r="N47" s="16">
        <f t="shared" si="9"/>
        <v>0</v>
      </c>
    </row>
    <row r="48" spans="1:14" ht="13.8" customHeight="1" x14ac:dyDescent="0.3">
      <c r="A48" s="17" t="s">
        <v>57</v>
      </c>
      <c r="B48" s="57" t="s">
        <v>58</v>
      </c>
      <c r="C48" s="17" t="s">
        <v>265</v>
      </c>
      <c r="D48" s="11" t="s">
        <v>61</v>
      </c>
      <c r="E48" s="17" t="s">
        <v>103</v>
      </c>
      <c r="F48" s="17">
        <v>0.81</v>
      </c>
      <c r="G48" s="17"/>
      <c r="H48" s="16" t="s">
        <v>616</v>
      </c>
      <c r="I48" s="16" t="s">
        <v>594</v>
      </c>
      <c r="J48" s="16">
        <f t="shared" si="8"/>
        <v>0</v>
      </c>
      <c r="K48" s="16" t="s">
        <v>594</v>
      </c>
      <c r="L48" s="16">
        <f t="shared" si="9"/>
        <v>0</v>
      </c>
      <c r="M48" s="16" t="s">
        <v>594</v>
      </c>
      <c r="N48" s="16">
        <f t="shared" si="9"/>
        <v>0</v>
      </c>
    </row>
    <row r="49" spans="1:14" ht="13.8" customHeight="1" x14ac:dyDescent="0.3">
      <c r="A49" s="17" t="s">
        <v>57</v>
      </c>
      <c r="B49" s="57" t="s">
        <v>58</v>
      </c>
      <c r="C49" s="17" t="s">
        <v>266</v>
      </c>
      <c r="D49" s="11" t="s">
        <v>62</v>
      </c>
      <c r="E49" s="17" t="s">
        <v>103</v>
      </c>
      <c r="F49" s="17">
        <v>0.81</v>
      </c>
      <c r="G49" s="17"/>
      <c r="H49" s="16" t="s">
        <v>616</v>
      </c>
      <c r="I49" s="16" t="s">
        <v>594</v>
      </c>
      <c r="J49" s="16">
        <f t="shared" si="8"/>
        <v>0</v>
      </c>
      <c r="K49" s="16" t="s">
        <v>594</v>
      </c>
      <c r="L49" s="16">
        <f t="shared" si="9"/>
        <v>0</v>
      </c>
      <c r="M49" s="16" t="s">
        <v>594</v>
      </c>
      <c r="N49" s="16">
        <f t="shared" si="9"/>
        <v>0</v>
      </c>
    </row>
    <row r="50" spans="1:14" ht="13.8" customHeight="1" x14ac:dyDescent="0.3">
      <c r="A50" s="17" t="s">
        <v>57</v>
      </c>
      <c r="B50" s="57" t="s">
        <v>58</v>
      </c>
      <c r="C50" s="17" t="s">
        <v>267</v>
      </c>
      <c r="D50" s="11" t="s">
        <v>228</v>
      </c>
      <c r="E50" s="17" t="s">
        <v>103</v>
      </c>
      <c r="F50" s="17">
        <v>0.81</v>
      </c>
      <c r="G50" s="17"/>
      <c r="H50" s="16" t="s">
        <v>616</v>
      </c>
      <c r="I50" s="16" t="s">
        <v>594</v>
      </c>
      <c r="J50" s="16">
        <f t="shared" si="8"/>
        <v>0</v>
      </c>
      <c r="K50" s="16" t="s">
        <v>594</v>
      </c>
      <c r="L50" s="16">
        <f t="shared" si="9"/>
        <v>0</v>
      </c>
      <c r="M50" s="16" t="s">
        <v>594</v>
      </c>
      <c r="N50" s="16">
        <f t="shared" si="9"/>
        <v>0</v>
      </c>
    </row>
    <row r="51" spans="1:14" ht="13.8" customHeight="1" x14ac:dyDescent="0.3">
      <c r="A51" s="17" t="s">
        <v>57</v>
      </c>
      <c r="B51" s="57" t="s">
        <v>58</v>
      </c>
      <c r="C51" s="17" t="s">
        <v>268</v>
      </c>
      <c r="D51" s="11" t="s">
        <v>548</v>
      </c>
      <c r="E51" s="17" t="s">
        <v>296</v>
      </c>
      <c r="F51" s="17">
        <v>0.71</v>
      </c>
      <c r="G51" s="17"/>
      <c r="H51" s="16" t="s">
        <v>616</v>
      </c>
      <c r="I51" s="16" t="s">
        <v>594</v>
      </c>
      <c r="J51" s="16">
        <f t="shared" si="8"/>
        <v>0</v>
      </c>
      <c r="K51" s="16" t="s">
        <v>594</v>
      </c>
      <c r="L51" s="16">
        <f t="shared" si="9"/>
        <v>0</v>
      </c>
      <c r="M51" s="16" t="s">
        <v>594</v>
      </c>
      <c r="N51" s="16">
        <f t="shared" si="9"/>
        <v>0</v>
      </c>
    </row>
    <row r="52" spans="1:14" ht="13.8" customHeight="1" x14ac:dyDescent="0.3">
      <c r="A52" s="17" t="s">
        <v>57</v>
      </c>
      <c r="B52" s="57" t="s">
        <v>58</v>
      </c>
      <c r="C52" s="17" t="s">
        <v>269</v>
      </c>
      <c r="D52" s="11" t="s">
        <v>549</v>
      </c>
      <c r="E52" s="17" t="s">
        <v>103</v>
      </c>
      <c r="F52" s="17">
        <v>0.81</v>
      </c>
      <c r="G52" s="17"/>
      <c r="H52" s="16" t="s">
        <v>616</v>
      </c>
      <c r="I52" s="16" t="s">
        <v>594</v>
      </c>
      <c r="J52" s="16">
        <f t="shared" si="8"/>
        <v>0</v>
      </c>
      <c r="K52" s="16" t="s">
        <v>594</v>
      </c>
      <c r="L52" s="16">
        <f t="shared" si="9"/>
        <v>0</v>
      </c>
      <c r="M52" s="16" t="s">
        <v>594</v>
      </c>
      <c r="N52" s="16">
        <f t="shared" si="9"/>
        <v>0</v>
      </c>
    </row>
    <row r="53" spans="1:14" ht="13.8" customHeight="1" x14ac:dyDescent="0.3">
      <c r="A53" s="17" t="s">
        <v>57</v>
      </c>
      <c r="B53" s="57" t="s">
        <v>58</v>
      </c>
      <c r="C53" s="17" t="s">
        <v>270</v>
      </c>
      <c r="D53" s="11" t="s">
        <v>63</v>
      </c>
      <c r="E53" s="17" t="s">
        <v>103</v>
      </c>
      <c r="F53" s="17">
        <v>0.81</v>
      </c>
      <c r="G53" s="17"/>
      <c r="H53" s="16" t="s">
        <v>616</v>
      </c>
      <c r="I53" s="16" t="s">
        <v>594</v>
      </c>
      <c r="J53" s="16">
        <f t="shared" si="8"/>
        <v>0</v>
      </c>
      <c r="K53" s="16" t="s">
        <v>594</v>
      </c>
      <c r="L53" s="16">
        <f t="shared" si="9"/>
        <v>0</v>
      </c>
      <c r="M53" s="16" t="s">
        <v>594</v>
      </c>
      <c r="N53" s="16">
        <f t="shared" si="9"/>
        <v>0</v>
      </c>
    </row>
    <row r="54" spans="1:14" ht="13.8" customHeight="1" x14ac:dyDescent="0.3">
      <c r="A54" s="18" t="s">
        <v>57</v>
      </c>
      <c r="B54" s="58" t="s">
        <v>58</v>
      </c>
      <c r="C54" s="18" t="s">
        <v>271</v>
      </c>
      <c r="D54" s="12" t="s">
        <v>550</v>
      </c>
      <c r="E54" s="18" t="s">
        <v>103</v>
      </c>
      <c r="F54" s="18">
        <v>0.81</v>
      </c>
      <c r="G54" s="18"/>
      <c r="H54" s="16" t="s">
        <v>616</v>
      </c>
      <c r="I54" s="16" t="s">
        <v>594</v>
      </c>
      <c r="J54" s="16">
        <f t="shared" si="8"/>
        <v>0</v>
      </c>
      <c r="K54" s="16" t="s">
        <v>594</v>
      </c>
      <c r="L54" s="16">
        <f t="shared" si="9"/>
        <v>0</v>
      </c>
      <c r="M54" s="16" t="s">
        <v>594</v>
      </c>
      <c r="N54" s="16">
        <f t="shared" si="9"/>
        <v>0</v>
      </c>
    </row>
    <row r="55" spans="1:14" ht="13.8" customHeight="1" x14ac:dyDescent="0.3">
      <c r="A55" s="15" t="s">
        <v>57</v>
      </c>
      <c r="B55" s="7" t="s">
        <v>64</v>
      </c>
      <c r="C55" s="15" t="s">
        <v>273</v>
      </c>
      <c r="D55" s="9" t="s">
        <v>64</v>
      </c>
      <c r="E55" s="15"/>
      <c r="F55" s="15">
        <v>5.6700000000000017</v>
      </c>
      <c r="G55" s="15"/>
      <c r="H55" s="15"/>
      <c r="I55" s="15"/>
      <c r="J55" s="15">
        <f>SUM(J56:J62)</f>
        <v>0</v>
      </c>
      <c r="K55" s="15"/>
      <c r="L55" s="15">
        <f>SUM(L56:L62)</f>
        <v>0</v>
      </c>
      <c r="M55" s="15"/>
      <c r="N55" s="15">
        <f>SUM(N56:N62)</f>
        <v>0</v>
      </c>
    </row>
    <row r="56" spans="1:14" ht="13.8" customHeight="1" x14ac:dyDescent="0.3">
      <c r="A56" s="16" t="s">
        <v>57</v>
      </c>
      <c r="B56" s="56" t="s">
        <v>64</v>
      </c>
      <c r="C56" s="16" t="s">
        <v>275</v>
      </c>
      <c r="D56" s="10" t="s">
        <v>551</v>
      </c>
      <c r="E56" s="16" t="s">
        <v>103</v>
      </c>
      <c r="F56" s="16">
        <v>0.81</v>
      </c>
      <c r="G56" s="16"/>
      <c r="H56" s="16" t="s">
        <v>616</v>
      </c>
      <c r="I56" s="16" t="s">
        <v>594</v>
      </c>
      <c r="J56" s="16">
        <f t="shared" ref="J56:L62" si="10">IF(I56="green",1,IF(I56="yellow",0.5,0))*F56</f>
        <v>0</v>
      </c>
      <c r="K56" s="16" t="s">
        <v>594</v>
      </c>
      <c r="L56" s="16">
        <f t="shared" ref="L56:N62" si="11">IF(K56="green",1,IF(K56="yellow",0.5,0))*$F56</f>
        <v>0</v>
      </c>
      <c r="M56" s="16" t="s">
        <v>594</v>
      </c>
      <c r="N56" s="16">
        <f t="shared" si="11"/>
        <v>0</v>
      </c>
    </row>
    <row r="57" spans="1:14" ht="13.8" customHeight="1" x14ac:dyDescent="0.3">
      <c r="A57" s="17" t="s">
        <v>57</v>
      </c>
      <c r="B57" s="57" t="s">
        <v>64</v>
      </c>
      <c r="C57" s="17" t="s">
        <v>276</v>
      </c>
      <c r="D57" s="11" t="s">
        <v>552</v>
      </c>
      <c r="E57" s="17" t="s">
        <v>103</v>
      </c>
      <c r="F57" s="17">
        <v>0.81</v>
      </c>
      <c r="G57" s="17"/>
      <c r="H57" s="16" t="s">
        <v>616</v>
      </c>
      <c r="I57" s="16" t="s">
        <v>594</v>
      </c>
      <c r="J57" s="16">
        <f t="shared" si="10"/>
        <v>0</v>
      </c>
      <c r="K57" s="16" t="s">
        <v>594</v>
      </c>
      <c r="L57" s="16">
        <f t="shared" si="11"/>
        <v>0</v>
      </c>
      <c r="M57" s="16" t="s">
        <v>594</v>
      </c>
      <c r="N57" s="16">
        <f t="shared" si="11"/>
        <v>0</v>
      </c>
    </row>
    <row r="58" spans="1:14" ht="13.8" customHeight="1" x14ac:dyDescent="0.3">
      <c r="A58" s="17" t="s">
        <v>57</v>
      </c>
      <c r="B58" s="57" t="s">
        <v>64</v>
      </c>
      <c r="C58" s="17" t="s">
        <v>277</v>
      </c>
      <c r="D58" s="11" t="s">
        <v>65</v>
      </c>
      <c r="E58" s="17" t="s">
        <v>103</v>
      </c>
      <c r="F58" s="17">
        <v>0.81</v>
      </c>
      <c r="G58" s="17"/>
      <c r="H58" s="16" t="s">
        <v>616</v>
      </c>
      <c r="I58" s="16" t="s">
        <v>594</v>
      </c>
      <c r="J58" s="16">
        <f t="shared" si="10"/>
        <v>0</v>
      </c>
      <c r="K58" s="16" t="s">
        <v>594</v>
      </c>
      <c r="L58" s="16">
        <f t="shared" si="11"/>
        <v>0</v>
      </c>
      <c r="M58" s="16" t="s">
        <v>594</v>
      </c>
      <c r="N58" s="16">
        <f t="shared" si="11"/>
        <v>0</v>
      </c>
    </row>
    <row r="59" spans="1:14" ht="13.8" customHeight="1" x14ac:dyDescent="0.3">
      <c r="A59" s="17" t="s">
        <v>57</v>
      </c>
      <c r="B59" s="57" t="s">
        <v>64</v>
      </c>
      <c r="C59" s="17" t="s">
        <v>278</v>
      </c>
      <c r="D59" s="11" t="s">
        <v>66</v>
      </c>
      <c r="E59" s="17" t="s">
        <v>103</v>
      </c>
      <c r="F59" s="17">
        <v>0.81</v>
      </c>
      <c r="G59" s="17"/>
      <c r="H59" s="16" t="s">
        <v>616</v>
      </c>
      <c r="I59" s="16" t="s">
        <v>594</v>
      </c>
      <c r="J59" s="16">
        <f t="shared" si="10"/>
        <v>0</v>
      </c>
      <c r="K59" s="16" t="s">
        <v>594</v>
      </c>
      <c r="L59" s="16">
        <f t="shared" si="11"/>
        <v>0</v>
      </c>
      <c r="M59" s="16" t="s">
        <v>594</v>
      </c>
      <c r="N59" s="16">
        <f t="shared" si="11"/>
        <v>0</v>
      </c>
    </row>
    <row r="60" spans="1:14" ht="13.8" customHeight="1" x14ac:dyDescent="0.3">
      <c r="A60" s="17" t="s">
        <v>57</v>
      </c>
      <c r="B60" s="57" t="s">
        <v>64</v>
      </c>
      <c r="C60" s="17" t="s">
        <v>279</v>
      </c>
      <c r="D60" s="11" t="s">
        <v>67</v>
      </c>
      <c r="E60" s="17" t="s">
        <v>103</v>
      </c>
      <c r="F60" s="17">
        <v>0.81</v>
      </c>
      <c r="G60" s="17"/>
      <c r="H60" s="16" t="s">
        <v>616</v>
      </c>
      <c r="I60" s="16" t="s">
        <v>594</v>
      </c>
      <c r="J60" s="16">
        <f t="shared" si="10"/>
        <v>0</v>
      </c>
      <c r="K60" s="16" t="s">
        <v>594</v>
      </c>
      <c r="L60" s="16">
        <f t="shared" si="11"/>
        <v>0</v>
      </c>
      <c r="M60" s="16" t="s">
        <v>594</v>
      </c>
      <c r="N60" s="16">
        <f t="shared" si="11"/>
        <v>0</v>
      </c>
    </row>
    <row r="61" spans="1:14" ht="13.8" customHeight="1" x14ac:dyDescent="0.3">
      <c r="A61" s="17" t="s">
        <v>57</v>
      </c>
      <c r="B61" s="57" t="s">
        <v>64</v>
      </c>
      <c r="C61" s="17" t="s">
        <v>280</v>
      </c>
      <c r="D61" s="11" t="s">
        <v>68</v>
      </c>
      <c r="E61" s="17" t="s">
        <v>103</v>
      </c>
      <c r="F61" s="17">
        <v>0.81</v>
      </c>
      <c r="G61" s="17"/>
      <c r="H61" s="16" t="s">
        <v>616</v>
      </c>
      <c r="I61" s="16" t="s">
        <v>594</v>
      </c>
      <c r="J61" s="16">
        <f t="shared" si="10"/>
        <v>0</v>
      </c>
      <c r="K61" s="16" t="s">
        <v>594</v>
      </c>
      <c r="L61" s="16">
        <f t="shared" si="11"/>
        <v>0</v>
      </c>
      <c r="M61" s="16" t="s">
        <v>594</v>
      </c>
      <c r="N61" s="16">
        <f t="shared" si="11"/>
        <v>0</v>
      </c>
    </row>
    <row r="62" spans="1:14" ht="13.8" customHeight="1" x14ac:dyDescent="0.3">
      <c r="A62" s="18" t="s">
        <v>57</v>
      </c>
      <c r="B62" s="58" t="s">
        <v>64</v>
      </c>
      <c r="C62" s="18" t="s">
        <v>281</v>
      </c>
      <c r="D62" s="12" t="s">
        <v>69</v>
      </c>
      <c r="E62" s="18" t="s">
        <v>103</v>
      </c>
      <c r="F62" s="18">
        <v>0.81</v>
      </c>
      <c r="G62" s="18"/>
      <c r="H62" s="16" t="s">
        <v>616</v>
      </c>
      <c r="I62" s="16" t="s">
        <v>594</v>
      </c>
      <c r="J62" s="16">
        <f t="shared" si="10"/>
        <v>0</v>
      </c>
      <c r="K62" s="16" t="s">
        <v>594</v>
      </c>
      <c r="L62" s="16">
        <f t="shared" si="11"/>
        <v>0</v>
      </c>
      <c r="M62" s="16" t="s">
        <v>594</v>
      </c>
      <c r="N62" s="16">
        <f t="shared" si="11"/>
        <v>0</v>
      </c>
    </row>
    <row r="63" spans="1:14" ht="13.8" customHeight="1" x14ac:dyDescent="0.3">
      <c r="A63" s="15" t="s">
        <v>57</v>
      </c>
      <c r="B63" s="7" t="s">
        <v>282</v>
      </c>
      <c r="C63" s="15" t="s">
        <v>274</v>
      </c>
      <c r="D63" s="9" t="s">
        <v>282</v>
      </c>
      <c r="E63" s="15"/>
      <c r="F63" s="15">
        <v>12.190000000000001</v>
      </c>
      <c r="G63" s="15"/>
      <c r="H63" s="15"/>
      <c r="I63" s="15"/>
      <c r="J63" s="15">
        <f>SUM(J64:J77)</f>
        <v>0</v>
      </c>
      <c r="K63" s="15"/>
      <c r="L63" s="15">
        <f>SUM(L64:L77)</f>
        <v>0</v>
      </c>
      <c r="M63" s="15"/>
      <c r="N63" s="15">
        <f>SUM(N64:N77)</f>
        <v>0</v>
      </c>
    </row>
    <row r="64" spans="1:14" ht="13.8" customHeight="1" x14ac:dyDescent="0.3">
      <c r="A64" s="16" t="s">
        <v>57</v>
      </c>
      <c r="B64" s="56" t="s">
        <v>282</v>
      </c>
      <c r="C64" s="16" t="s">
        <v>283</v>
      </c>
      <c r="D64" s="10" t="s">
        <v>70</v>
      </c>
      <c r="E64" s="16" t="s">
        <v>119</v>
      </c>
      <c r="F64" s="16">
        <v>1.1200000000000001</v>
      </c>
      <c r="G64" s="16"/>
      <c r="H64" s="16" t="s">
        <v>616</v>
      </c>
      <c r="I64" s="16" t="s">
        <v>594</v>
      </c>
      <c r="J64" s="16">
        <f t="shared" ref="J64:L77" si="12">IF(I64="green",1,IF(I64="yellow",0.5,0))*F64</f>
        <v>0</v>
      </c>
      <c r="K64" s="16" t="s">
        <v>594</v>
      </c>
      <c r="L64" s="16">
        <f t="shared" ref="L64:N77" si="13">IF(K64="green",1,IF(K64="yellow",0.5,0))*$F64</f>
        <v>0</v>
      </c>
      <c r="M64" s="16" t="s">
        <v>594</v>
      </c>
      <c r="N64" s="16">
        <f t="shared" si="13"/>
        <v>0</v>
      </c>
    </row>
    <row r="65" spans="1:14" ht="13.8" customHeight="1" x14ac:dyDescent="0.3">
      <c r="A65" s="17" t="s">
        <v>57</v>
      </c>
      <c r="B65" s="57" t="s">
        <v>282</v>
      </c>
      <c r="C65" s="17" t="s">
        <v>284</v>
      </c>
      <c r="D65" s="11" t="s">
        <v>71</v>
      </c>
      <c r="E65" s="17" t="s">
        <v>103</v>
      </c>
      <c r="F65" s="17">
        <v>0.81</v>
      </c>
      <c r="G65" s="17"/>
      <c r="H65" s="16" t="s">
        <v>616</v>
      </c>
      <c r="I65" s="16" t="s">
        <v>594</v>
      </c>
      <c r="J65" s="16">
        <f t="shared" si="12"/>
        <v>0</v>
      </c>
      <c r="K65" s="16" t="s">
        <v>594</v>
      </c>
      <c r="L65" s="16">
        <f t="shared" si="13"/>
        <v>0</v>
      </c>
      <c r="M65" s="16" t="s">
        <v>594</v>
      </c>
      <c r="N65" s="16">
        <f t="shared" si="13"/>
        <v>0</v>
      </c>
    </row>
    <row r="66" spans="1:14" ht="13.8" customHeight="1" x14ac:dyDescent="0.3">
      <c r="A66" s="17" t="s">
        <v>57</v>
      </c>
      <c r="B66" s="57" t="s">
        <v>282</v>
      </c>
      <c r="C66" s="17" t="s">
        <v>285</v>
      </c>
      <c r="D66" s="11" t="s">
        <v>553</v>
      </c>
      <c r="E66" s="17" t="s">
        <v>103</v>
      </c>
      <c r="F66" s="17">
        <v>0.81</v>
      </c>
      <c r="G66" s="17"/>
      <c r="H66" s="16" t="s">
        <v>616</v>
      </c>
      <c r="I66" s="16" t="s">
        <v>594</v>
      </c>
      <c r="J66" s="16">
        <f t="shared" si="12"/>
        <v>0</v>
      </c>
      <c r="K66" s="16" t="s">
        <v>594</v>
      </c>
      <c r="L66" s="16">
        <f t="shared" si="13"/>
        <v>0</v>
      </c>
      <c r="M66" s="16" t="s">
        <v>594</v>
      </c>
      <c r="N66" s="16">
        <f t="shared" si="13"/>
        <v>0</v>
      </c>
    </row>
    <row r="67" spans="1:14" ht="13.8" customHeight="1" x14ac:dyDescent="0.3">
      <c r="A67" s="17" t="s">
        <v>57</v>
      </c>
      <c r="B67" s="57" t="s">
        <v>282</v>
      </c>
      <c r="C67" s="17" t="s">
        <v>286</v>
      </c>
      <c r="D67" s="11" t="s">
        <v>554</v>
      </c>
      <c r="E67" s="17" t="s">
        <v>103</v>
      </c>
      <c r="F67" s="17">
        <v>0.81</v>
      </c>
      <c r="G67" s="17"/>
      <c r="H67" s="16" t="s">
        <v>616</v>
      </c>
      <c r="I67" s="16" t="s">
        <v>594</v>
      </c>
      <c r="J67" s="16">
        <f t="shared" si="12"/>
        <v>0</v>
      </c>
      <c r="K67" s="16" t="s">
        <v>594</v>
      </c>
      <c r="L67" s="16">
        <f t="shared" si="13"/>
        <v>0</v>
      </c>
      <c r="M67" s="16" t="s">
        <v>594</v>
      </c>
      <c r="N67" s="16">
        <f t="shared" si="13"/>
        <v>0</v>
      </c>
    </row>
    <row r="68" spans="1:14" ht="13.8" customHeight="1" x14ac:dyDescent="0.3">
      <c r="A68" s="17" t="s">
        <v>57</v>
      </c>
      <c r="B68" s="57" t="s">
        <v>282</v>
      </c>
      <c r="C68" s="17" t="s">
        <v>287</v>
      </c>
      <c r="D68" s="11" t="s">
        <v>573</v>
      </c>
      <c r="E68" s="17" t="s">
        <v>103</v>
      </c>
      <c r="F68" s="17">
        <v>0.81</v>
      </c>
      <c r="G68" s="17"/>
      <c r="H68" s="16" t="s">
        <v>616</v>
      </c>
      <c r="I68" s="16" t="s">
        <v>594</v>
      </c>
      <c r="J68" s="16">
        <f t="shared" si="12"/>
        <v>0</v>
      </c>
      <c r="K68" s="16" t="s">
        <v>594</v>
      </c>
      <c r="L68" s="16">
        <f t="shared" si="13"/>
        <v>0</v>
      </c>
      <c r="M68" s="16" t="s">
        <v>594</v>
      </c>
      <c r="N68" s="16">
        <f t="shared" si="13"/>
        <v>0</v>
      </c>
    </row>
    <row r="69" spans="1:14" ht="13.8" customHeight="1" x14ac:dyDescent="0.3">
      <c r="A69" s="17" t="s">
        <v>57</v>
      </c>
      <c r="B69" s="57" t="s">
        <v>282</v>
      </c>
      <c r="C69" s="17" t="s">
        <v>288</v>
      </c>
      <c r="D69" s="11" t="s">
        <v>72</v>
      </c>
      <c r="E69" s="17" t="s">
        <v>204</v>
      </c>
      <c r="F69" s="17">
        <v>0.2</v>
      </c>
      <c r="G69" s="17"/>
      <c r="H69" s="16" t="s">
        <v>616</v>
      </c>
      <c r="I69" s="16" t="s">
        <v>594</v>
      </c>
      <c r="J69" s="16">
        <f t="shared" si="12"/>
        <v>0</v>
      </c>
      <c r="K69" s="16" t="s">
        <v>594</v>
      </c>
      <c r="L69" s="16">
        <f t="shared" si="13"/>
        <v>0</v>
      </c>
      <c r="M69" s="16" t="s">
        <v>594</v>
      </c>
      <c r="N69" s="16">
        <f t="shared" si="13"/>
        <v>0</v>
      </c>
    </row>
    <row r="70" spans="1:14" ht="13.8" customHeight="1" x14ac:dyDescent="0.3">
      <c r="A70" s="17" t="s">
        <v>57</v>
      </c>
      <c r="B70" s="57" t="s">
        <v>282</v>
      </c>
      <c r="C70" s="17" t="s">
        <v>289</v>
      </c>
      <c r="D70" s="11" t="s">
        <v>555</v>
      </c>
      <c r="E70" s="17" t="s">
        <v>103</v>
      </c>
      <c r="F70" s="17">
        <v>0.81</v>
      </c>
      <c r="G70" s="17"/>
      <c r="H70" s="16" t="s">
        <v>616</v>
      </c>
      <c r="I70" s="16" t="s">
        <v>594</v>
      </c>
      <c r="J70" s="16">
        <f t="shared" si="12"/>
        <v>0</v>
      </c>
      <c r="K70" s="16" t="s">
        <v>594</v>
      </c>
      <c r="L70" s="16">
        <f t="shared" si="13"/>
        <v>0</v>
      </c>
      <c r="M70" s="16" t="s">
        <v>594</v>
      </c>
      <c r="N70" s="16">
        <f t="shared" si="13"/>
        <v>0</v>
      </c>
    </row>
    <row r="71" spans="1:14" ht="13.8" customHeight="1" x14ac:dyDescent="0.3">
      <c r="A71" s="17" t="s">
        <v>57</v>
      </c>
      <c r="B71" s="57" t="s">
        <v>282</v>
      </c>
      <c r="C71" s="17" t="s">
        <v>290</v>
      </c>
      <c r="D71" s="11" t="s">
        <v>556</v>
      </c>
      <c r="E71" s="17" t="s">
        <v>103</v>
      </c>
      <c r="F71" s="17">
        <v>0.81</v>
      </c>
      <c r="G71" s="17"/>
      <c r="H71" s="16" t="s">
        <v>616</v>
      </c>
      <c r="I71" s="16" t="s">
        <v>594</v>
      </c>
      <c r="J71" s="16">
        <f t="shared" si="12"/>
        <v>0</v>
      </c>
      <c r="K71" s="16" t="s">
        <v>594</v>
      </c>
      <c r="L71" s="16">
        <f t="shared" si="13"/>
        <v>0</v>
      </c>
      <c r="M71" s="16" t="s">
        <v>594</v>
      </c>
      <c r="N71" s="16">
        <f t="shared" si="13"/>
        <v>0</v>
      </c>
    </row>
    <row r="72" spans="1:14" ht="13.8" customHeight="1" x14ac:dyDescent="0.3">
      <c r="A72" s="17" t="s">
        <v>57</v>
      </c>
      <c r="B72" s="57" t="s">
        <v>282</v>
      </c>
      <c r="C72" s="17" t="s">
        <v>291</v>
      </c>
      <c r="D72" s="11" t="s">
        <v>557</v>
      </c>
      <c r="E72" s="17" t="s">
        <v>123</v>
      </c>
      <c r="F72" s="17">
        <v>0.92</v>
      </c>
      <c r="G72" s="17"/>
      <c r="H72" s="16" t="s">
        <v>616</v>
      </c>
      <c r="I72" s="16" t="s">
        <v>594</v>
      </c>
      <c r="J72" s="16">
        <f t="shared" si="12"/>
        <v>0</v>
      </c>
      <c r="K72" s="16" t="s">
        <v>594</v>
      </c>
      <c r="L72" s="16">
        <f t="shared" si="13"/>
        <v>0</v>
      </c>
      <c r="M72" s="16" t="s">
        <v>594</v>
      </c>
      <c r="N72" s="16">
        <f t="shared" si="13"/>
        <v>0</v>
      </c>
    </row>
    <row r="73" spans="1:14" ht="13.8" customHeight="1" x14ac:dyDescent="0.3">
      <c r="A73" s="17" t="s">
        <v>57</v>
      </c>
      <c r="B73" s="57" t="s">
        <v>282</v>
      </c>
      <c r="C73" s="17" t="s">
        <v>292</v>
      </c>
      <c r="D73" s="11" t="s">
        <v>73</v>
      </c>
      <c r="E73" s="17" t="s">
        <v>123</v>
      </c>
      <c r="F73" s="17">
        <v>0.92</v>
      </c>
      <c r="G73" s="17"/>
      <c r="H73" s="16" t="s">
        <v>616</v>
      </c>
      <c r="I73" s="16" t="s">
        <v>594</v>
      </c>
      <c r="J73" s="16">
        <f t="shared" si="12"/>
        <v>0</v>
      </c>
      <c r="K73" s="16" t="s">
        <v>594</v>
      </c>
      <c r="L73" s="16">
        <f t="shared" si="13"/>
        <v>0</v>
      </c>
      <c r="M73" s="16" t="s">
        <v>594</v>
      </c>
      <c r="N73" s="16">
        <f t="shared" si="13"/>
        <v>0</v>
      </c>
    </row>
    <row r="74" spans="1:14" ht="13.8" customHeight="1" x14ac:dyDescent="0.3">
      <c r="A74" s="17" t="s">
        <v>57</v>
      </c>
      <c r="B74" s="57" t="s">
        <v>282</v>
      </c>
      <c r="C74" s="17" t="s">
        <v>293</v>
      </c>
      <c r="D74" s="11" t="s">
        <v>558</v>
      </c>
      <c r="E74" s="17" t="s">
        <v>103</v>
      </c>
      <c r="F74" s="17">
        <v>0.81</v>
      </c>
      <c r="G74" s="17"/>
      <c r="H74" s="16" t="s">
        <v>616</v>
      </c>
      <c r="I74" s="16" t="s">
        <v>594</v>
      </c>
      <c r="J74" s="16">
        <f t="shared" si="12"/>
        <v>0</v>
      </c>
      <c r="K74" s="16" t="s">
        <v>594</v>
      </c>
      <c r="L74" s="16">
        <f t="shared" si="13"/>
        <v>0</v>
      </c>
      <c r="M74" s="16" t="s">
        <v>594</v>
      </c>
      <c r="N74" s="16">
        <f t="shared" si="13"/>
        <v>0</v>
      </c>
    </row>
    <row r="75" spans="1:14" ht="13.8" customHeight="1" x14ac:dyDescent="0.3">
      <c r="A75" s="17" t="s">
        <v>57</v>
      </c>
      <c r="B75" s="57" t="s">
        <v>282</v>
      </c>
      <c r="C75" s="17" t="s">
        <v>294</v>
      </c>
      <c r="D75" s="11" t="s">
        <v>559</v>
      </c>
      <c r="E75" s="17" t="s">
        <v>110</v>
      </c>
      <c r="F75" s="17">
        <v>1.53</v>
      </c>
      <c r="G75" s="17"/>
      <c r="H75" s="16" t="s">
        <v>616</v>
      </c>
      <c r="I75" s="16" t="s">
        <v>594</v>
      </c>
      <c r="J75" s="16">
        <f t="shared" si="12"/>
        <v>0</v>
      </c>
      <c r="K75" s="16" t="s">
        <v>594</v>
      </c>
      <c r="L75" s="16">
        <f t="shared" si="13"/>
        <v>0</v>
      </c>
      <c r="M75" s="16" t="s">
        <v>594</v>
      </c>
      <c r="N75" s="16">
        <f t="shared" si="13"/>
        <v>0</v>
      </c>
    </row>
    <row r="76" spans="1:14" ht="13.8" customHeight="1" x14ac:dyDescent="0.3">
      <c r="A76" s="17" t="s">
        <v>57</v>
      </c>
      <c r="B76" s="57" t="s">
        <v>282</v>
      </c>
      <c r="C76" s="17" t="s">
        <v>579</v>
      </c>
      <c r="D76" s="11" t="s">
        <v>74</v>
      </c>
      <c r="E76" s="17" t="s">
        <v>103</v>
      </c>
      <c r="F76" s="17">
        <v>0.81</v>
      </c>
      <c r="G76" s="17"/>
      <c r="H76" s="16" t="s">
        <v>616</v>
      </c>
      <c r="I76" s="16" t="s">
        <v>594</v>
      </c>
      <c r="J76" s="16">
        <f t="shared" si="12"/>
        <v>0</v>
      </c>
      <c r="K76" s="16" t="s">
        <v>594</v>
      </c>
      <c r="L76" s="16">
        <f t="shared" si="13"/>
        <v>0</v>
      </c>
      <c r="M76" s="16" t="s">
        <v>594</v>
      </c>
      <c r="N76" s="16">
        <f t="shared" si="13"/>
        <v>0</v>
      </c>
    </row>
    <row r="77" spans="1:14" ht="13.8" customHeight="1" x14ac:dyDescent="0.3">
      <c r="A77" s="18" t="s">
        <v>57</v>
      </c>
      <c r="B77" s="58" t="s">
        <v>282</v>
      </c>
      <c r="C77" s="18" t="s">
        <v>580</v>
      </c>
      <c r="D77" s="12" t="s">
        <v>560</v>
      </c>
      <c r="E77" s="18" t="s">
        <v>101</v>
      </c>
      <c r="F77" s="18">
        <v>1.02</v>
      </c>
      <c r="G77" s="18"/>
      <c r="H77" s="16" t="s">
        <v>616</v>
      </c>
      <c r="I77" s="16" t="s">
        <v>594</v>
      </c>
      <c r="J77" s="16">
        <f t="shared" si="12"/>
        <v>0</v>
      </c>
      <c r="K77" s="16" t="s">
        <v>594</v>
      </c>
      <c r="L77" s="16">
        <f t="shared" si="13"/>
        <v>0</v>
      </c>
      <c r="M77" s="16" t="s">
        <v>594</v>
      </c>
      <c r="N77" s="16">
        <f t="shared" si="13"/>
        <v>0</v>
      </c>
    </row>
    <row r="78" spans="1:14" ht="13.8" customHeight="1" x14ac:dyDescent="0.3">
      <c r="A78" s="20" t="s">
        <v>75</v>
      </c>
      <c r="B78" s="5" t="s">
        <v>75</v>
      </c>
      <c r="C78" s="20">
        <v>3</v>
      </c>
      <c r="D78" s="5" t="s">
        <v>75</v>
      </c>
      <c r="E78" s="20"/>
      <c r="F78" s="20">
        <v>20.22</v>
      </c>
      <c r="G78" s="20"/>
      <c r="H78" s="20"/>
      <c r="I78" s="20"/>
      <c r="J78" s="20">
        <f>+J79+J88+J94+J102</f>
        <v>0</v>
      </c>
      <c r="K78" s="20"/>
      <c r="L78" s="20">
        <f>+L79+L88+L94+L102</f>
        <v>0</v>
      </c>
      <c r="M78" s="20"/>
      <c r="N78" s="20">
        <f>+N79+N88+N94+N102</f>
        <v>0</v>
      </c>
    </row>
    <row r="79" spans="1:14" ht="13.8" customHeight="1" x14ac:dyDescent="0.3">
      <c r="A79" s="15" t="s">
        <v>75</v>
      </c>
      <c r="B79" s="7" t="s">
        <v>76</v>
      </c>
      <c r="C79" s="15" t="s">
        <v>297</v>
      </c>
      <c r="D79" s="9" t="s">
        <v>76</v>
      </c>
      <c r="E79" s="15"/>
      <c r="F79" s="15">
        <v>6.6</v>
      </c>
      <c r="G79" s="15"/>
      <c r="H79" s="15"/>
      <c r="I79" s="15"/>
      <c r="J79" s="15">
        <f>SUM(J80:J87)</f>
        <v>0</v>
      </c>
      <c r="K79" s="15"/>
      <c r="L79" s="15">
        <f>SUM(L80:L87)</f>
        <v>0</v>
      </c>
      <c r="M79" s="15"/>
      <c r="N79" s="15">
        <f>SUM(N80:N87)</f>
        <v>0</v>
      </c>
    </row>
    <row r="80" spans="1:14" ht="13.8" customHeight="1" x14ac:dyDescent="0.3">
      <c r="A80" s="16" t="s">
        <v>75</v>
      </c>
      <c r="B80" s="56" t="s">
        <v>76</v>
      </c>
      <c r="C80" s="16" t="s">
        <v>298</v>
      </c>
      <c r="D80" s="10" t="s">
        <v>561</v>
      </c>
      <c r="E80" s="16" t="s">
        <v>295</v>
      </c>
      <c r="F80" s="16">
        <v>0.1</v>
      </c>
      <c r="G80" s="16"/>
      <c r="H80" s="16" t="s">
        <v>616</v>
      </c>
      <c r="I80" s="16" t="s">
        <v>594</v>
      </c>
      <c r="J80" s="16">
        <f t="shared" ref="J80:L87" si="14">IF(I80="green",1,IF(I80="yellow",0.5,0))*F80</f>
        <v>0</v>
      </c>
      <c r="K80" s="16" t="s">
        <v>594</v>
      </c>
      <c r="L80" s="16">
        <f t="shared" ref="L80:N87" si="15">IF(K80="green",1,IF(K80="yellow",0.5,0))*$F80</f>
        <v>0</v>
      </c>
      <c r="M80" s="16" t="s">
        <v>594</v>
      </c>
      <c r="N80" s="16">
        <f t="shared" si="15"/>
        <v>0</v>
      </c>
    </row>
    <row r="81" spans="1:14" ht="13.8" customHeight="1" x14ac:dyDescent="0.3">
      <c r="A81" s="17" t="s">
        <v>75</v>
      </c>
      <c r="B81" s="57" t="s">
        <v>76</v>
      </c>
      <c r="C81" s="17" t="s">
        <v>299</v>
      </c>
      <c r="D81" s="11" t="s">
        <v>77</v>
      </c>
      <c r="E81" s="17" t="s">
        <v>103</v>
      </c>
      <c r="F81" s="17">
        <v>0.81</v>
      </c>
      <c r="G81" s="17"/>
      <c r="H81" s="16" t="s">
        <v>616</v>
      </c>
      <c r="I81" s="16" t="s">
        <v>594</v>
      </c>
      <c r="J81" s="16">
        <f t="shared" si="14"/>
        <v>0</v>
      </c>
      <c r="K81" s="16" t="s">
        <v>594</v>
      </c>
      <c r="L81" s="16">
        <f t="shared" si="15"/>
        <v>0</v>
      </c>
      <c r="M81" s="16" t="s">
        <v>594</v>
      </c>
      <c r="N81" s="16">
        <f t="shared" si="15"/>
        <v>0</v>
      </c>
    </row>
    <row r="82" spans="1:14" ht="13.8" customHeight="1" x14ac:dyDescent="0.3">
      <c r="A82" s="17" t="s">
        <v>75</v>
      </c>
      <c r="B82" s="57" t="s">
        <v>76</v>
      </c>
      <c r="C82" s="17" t="s">
        <v>300</v>
      </c>
      <c r="D82" s="11" t="s">
        <v>78</v>
      </c>
      <c r="E82" s="17" t="s">
        <v>103</v>
      </c>
      <c r="F82" s="17">
        <v>0.81</v>
      </c>
      <c r="G82" s="17"/>
      <c r="H82" s="16" t="s">
        <v>616</v>
      </c>
      <c r="I82" s="16" t="s">
        <v>594</v>
      </c>
      <c r="J82" s="16">
        <f t="shared" si="14"/>
        <v>0</v>
      </c>
      <c r="K82" s="16" t="s">
        <v>594</v>
      </c>
      <c r="L82" s="16">
        <f t="shared" si="15"/>
        <v>0</v>
      </c>
      <c r="M82" s="16" t="s">
        <v>594</v>
      </c>
      <c r="N82" s="16">
        <f t="shared" si="15"/>
        <v>0</v>
      </c>
    </row>
    <row r="83" spans="1:14" ht="13.8" customHeight="1" x14ac:dyDescent="0.3">
      <c r="A83" s="17" t="s">
        <v>75</v>
      </c>
      <c r="B83" s="57" t="s">
        <v>76</v>
      </c>
      <c r="C83" s="17" t="s">
        <v>301</v>
      </c>
      <c r="D83" s="11" t="s">
        <v>79</v>
      </c>
      <c r="E83" s="17" t="s">
        <v>103</v>
      </c>
      <c r="F83" s="17">
        <v>0.81</v>
      </c>
      <c r="G83" s="17"/>
      <c r="H83" s="16" t="s">
        <v>616</v>
      </c>
      <c r="I83" s="16" t="s">
        <v>594</v>
      </c>
      <c r="J83" s="16">
        <f t="shared" si="14"/>
        <v>0</v>
      </c>
      <c r="K83" s="16" t="s">
        <v>594</v>
      </c>
      <c r="L83" s="16">
        <f t="shared" si="15"/>
        <v>0</v>
      </c>
      <c r="M83" s="16" t="s">
        <v>594</v>
      </c>
      <c r="N83" s="16">
        <f t="shared" si="15"/>
        <v>0</v>
      </c>
    </row>
    <row r="84" spans="1:14" ht="13.8" customHeight="1" x14ac:dyDescent="0.3">
      <c r="A84" s="17" t="s">
        <v>75</v>
      </c>
      <c r="B84" s="57" t="s">
        <v>76</v>
      </c>
      <c r="C84" s="17" t="s">
        <v>302</v>
      </c>
      <c r="D84" s="11" t="s">
        <v>80</v>
      </c>
      <c r="E84" s="17" t="s">
        <v>103</v>
      </c>
      <c r="F84" s="17">
        <v>0.81</v>
      </c>
      <c r="G84" s="17"/>
      <c r="H84" s="16" t="s">
        <v>616</v>
      </c>
      <c r="I84" s="16" t="s">
        <v>594</v>
      </c>
      <c r="J84" s="16">
        <f t="shared" si="14"/>
        <v>0</v>
      </c>
      <c r="K84" s="16" t="s">
        <v>594</v>
      </c>
      <c r="L84" s="16">
        <f t="shared" si="15"/>
        <v>0</v>
      </c>
      <c r="M84" s="16" t="s">
        <v>594</v>
      </c>
      <c r="N84" s="16">
        <f t="shared" si="15"/>
        <v>0</v>
      </c>
    </row>
    <row r="85" spans="1:14" ht="13.8" customHeight="1" x14ac:dyDescent="0.3">
      <c r="A85" s="17" t="s">
        <v>75</v>
      </c>
      <c r="B85" s="57" t="s">
        <v>76</v>
      </c>
      <c r="C85" s="17" t="s">
        <v>303</v>
      </c>
      <c r="D85" s="11" t="s">
        <v>81</v>
      </c>
      <c r="E85" s="17" t="s">
        <v>101</v>
      </c>
      <c r="F85" s="17">
        <v>1.02</v>
      </c>
      <c r="G85" s="17"/>
      <c r="H85" s="16" t="s">
        <v>616</v>
      </c>
      <c r="I85" s="16" t="s">
        <v>594</v>
      </c>
      <c r="J85" s="16">
        <f t="shared" si="14"/>
        <v>0</v>
      </c>
      <c r="K85" s="16" t="s">
        <v>594</v>
      </c>
      <c r="L85" s="16">
        <f t="shared" si="15"/>
        <v>0</v>
      </c>
      <c r="M85" s="16" t="s">
        <v>594</v>
      </c>
      <c r="N85" s="16">
        <f t="shared" si="15"/>
        <v>0</v>
      </c>
    </row>
    <row r="86" spans="1:14" ht="13.8" customHeight="1" x14ac:dyDescent="0.3">
      <c r="A86" s="17" t="s">
        <v>75</v>
      </c>
      <c r="B86" s="57" t="s">
        <v>76</v>
      </c>
      <c r="C86" s="17" t="s">
        <v>304</v>
      </c>
      <c r="D86" s="11" t="s">
        <v>82</v>
      </c>
      <c r="E86" s="17" t="s">
        <v>181</v>
      </c>
      <c r="F86" s="17">
        <v>1.22</v>
      </c>
      <c r="G86" s="17"/>
      <c r="H86" s="16" t="s">
        <v>616</v>
      </c>
      <c r="I86" s="16" t="s">
        <v>594</v>
      </c>
      <c r="J86" s="16">
        <f t="shared" si="14"/>
        <v>0</v>
      </c>
      <c r="K86" s="16" t="s">
        <v>594</v>
      </c>
      <c r="L86" s="16">
        <f t="shared" si="15"/>
        <v>0</v>
      </c>
      <c r="M86" s="16" t="s">
        <v>594</v>
      </c>
      <c r="N86" s="16">
        <f t="shared" si="15"/>
        <v>0</v>
      </c>
    </row>
    <row r="87" spans="1:14" ht="13.8" customHeight="1" x14ac:dyDescent="0.3">
      <c r="A87" s="18" t="s">
        <v>75</v>
      </c>
      <c r="B87" s="58" t="s">
        <v>76</v>
      </c>
      <c r="C87" s="18" t="s">
        <v>305</v>
      </c>
      <c r="D87" s="12" t="s">
        <v>83</v>
      </c>
      <c r="E87" s="18" t="s">
        <v>101</v>
      </c>
      <c r="F87" s="18">
        <v>1.02</v>
      </c>
      <c r="G87" s="18"/>
      <c r="H87" s="16" t="s">
        <v>616</v>
      </c>
      <c r="I87" s="16" t="s">
        <v>594</v>
      </c>
      <c r="J87" s="16">
        <f t="shared" si="14"/>
        <v>0</v>
      </c>
      <c r="K87" s="16" t="s">
        <v>594</v>
      </c>
      <c r="L87" s="16">
        <f t="shared" si="15"/>
        <v>0</v>
      </c>
      <c r="M87" s="16" t="s">
        <v>594</v>
      </c>
      <c r="N87" s="16">
        <f t="shared" si="15"/>
        <v>0</v>
      </c>
    </row>
    <row r="88" spans="1:14" ht="13.8" customHeight="1" x14ac:dyDescent="0.3">
      <c r="A88" s="15" t="s">
        <v>75</v>
      </c>
      <c r="B88" s="7" t="s">
        <v>84</v>
      </c>
      <c r="C88" s="15" t="s">
        <v>306</v>
      </c>
      <c r="D88" s="9" t="s">
        <v>84</v>
      </c>
      <c r="E88" s="15"/>
      <c r="F88" s="15">
        <v>3.24</v>
      </c>
      <c r="G88" s="15"/>
      <c r="H88" s="15"/>
      <c r="I88" s="15"/>
      <c r="J88" s="15">
        <f>SUM(J89:J93)</f>
        <v>0</v>
      </c>
      <c r="K88" s="15"/>
      <c r="L88" s="15">
        <f>SUM(L89:L93)</f>
        <v>0</v>
      </c>
      <c r="M88" s="15"/>
      <c r="N88" s="15">
        <f>SUM(N89:N93)</f>
        <v>0</v>
      </c>
    </row>
    <row r="89" spans="1:14" ht="13.8" customHeight="1" x14ac:dyDescent="0.3">
      <c r="A89" s="16" t="s">
        <v>75</v>
      </c>
      <c r="B89" s="56" t="s">
        <v>84</v>
      </c>
      <c r="C89" s="16" t="s">
        <v>308</v>
      </c>
      <c r="D89" s="10" t="s">
        <v>85</v>
      </c>
      <c r="E89" s="16" t="s">
        <v>103</v>
      </c>
      <c r="F89" s="16">
        <v>0.81</v>
      </c>
      <c r="G89" s="16"/>
      <c r="H89" s="16" t="s">
        <v>616</v>
      </c>
      <c r="I89" s="16" t="s">
        <v>594</v>
      </c>
      <c r="J89" s="16">
        <f t="shared" ref="J89:L93" si="16">IF(I89="green",1,IF(I89="yellow",0.5,0))*F89</f>
        <v>0</v>
      </c>
      <c r="K89" s="16" t="s">
        <v>594</v>
      </c>
      <c r="L89" s="16">
        <f t="shared" ref="L89:N93" si="17">IF(K89="green",1,IF(K89="yellow",0.5,0))*$F89</f>
        <v>0</v>
      </c>
      <c r="M89" s="16" t="s">
        <v>594</v>
      </c>
      <c r="N89" s="16">
        <f t="shared" si="17"/>
        <v>0</v>
      </c>
    </row>
    <row r="90" spans="1:14" ht="13.8" customHeight="1" x14ac:dyDescent="0.3">
      <c r="A90" s="17" t="s">
        <v>75</v>
      </c>
      <c r="B90" s="57" t="s">
        <v>84</v>
      </c>
      <c r="C90" s="17" t="s">
        <v>309</v>
      </c>
      <c r="D90" s="11" t="s">
        <v>86</v>
      </c>
      <c r="E90" s="17" t="s">
        <v>103</v>
      </c>
      <c r="F90" s="17">
        <v>0.81</v>
      </c>
      <c r="G90" s="17"/>
      <c r="H90" s="16" t="s">
        <v>616</v>
      </c>
      <c r="I90" s="16" t="s">
        <v>594</v>
      </c>
      <c r="J90" s="16">
        <f t="shared" si="16"/>
        <v>0</v>
      </c>
      <c r="K90" s="16" t="s">
        <v>594</v>
      </c>
      <c r="L90" s="16">
        <f t="shared" si="17"/>
        <v>0</v>
      </c>
      <c r="M90" s="16" t="s">
        <v>594</v>
      </c>
      <c r="N90" s="16">
        <f t="shared" si="17"/>
        <v>0</v>
      </c>
    </row>
    <row r="91" spans="1:14" ht="13.8" customHeight="1" x14ac:dyDescent="0.3">
      <c r="A91" s="17" t="s">
        <v>75</v>
      </c>
      <c r="B91" s="57" t="s">
        <v>84</v>
      </c>
      <c r="C91" s="17" t="s">
        <v>310</v>
      </c>
      <c r="D91" s="11" t="s">
        <v>87</v>
      </c>
      <c r="E91" s="17" t="s">
        <v>103</v>
      </c>
      <c r="F91" s="17">
        <v>0.81</v>
      </c>
      <c r="G91" s="17"/>
      <c r="H91" s="16" t="s">
        <v>616</v>
      </c>
      <c r="I91" s="16" t="s">
        <v>594</v>
      </c>
      <c r="J91" s="16">
        <f t="shared" si="16"/>
        <v>0</v>
      </c>
      <c r="K91" s="16" t="s">
        <v>594</v>
      </c>
      <c r="L91" s="16">
        <f t="shared" si="17"/>
        <v>0</v>
      </c>
      <c r="M91" s="16" t="s">
        <v>594</v>
      </c>
      <c r="N91" s="16">
        <f t="shared" si="17"/>
        <v>0</v>
      </c>
    </row>
    <row r="92" spans="1:14" ht="13.8" customHeight="1" x14ac:dyDescent="0.3">
      <c r="A92" s="17" t="s">
        <v>75</v>
      </c>
      <c r="B92" s="57" t="s">
        <v>84</v>
      </c>
      <c r="C92" s="17" t="s">
        <v>311</v>
      </c>
      <c r="D92" s="11" t="s">
        <v>562</v>
      </c>
      <c r="E92" s="17" t="s">
        <v>296</v>
      </c>
      <c r="F92" s="17">
        <v>0.71</v>
      </c>
      <c r="G92" s="17"/>
      <c r="H92" s="16" t="s">
        <v>616</v>
      </c>
      <c r="I92" s="16" t="s">
        <v>594</v>
      </c>
      <c r="J92" s="16">
        <f t="shared" si="16"/>
        <v>0</v>
      </c>
      <c r="K92" s="16" t="s">
        <v>594</v>
      </c>
      <c r="L92" s="16">
        <f t="shared" si="17"/>
        <v>0</v>
      </c>
      <c r="M92" s="16" t="s">
        <v>594</v>
      </c>
      <c r="N92" s="16">
        <f t="shared" si="17"/>
        <v>0</v>
      </c>
    </row>
    <row r="93" spans="1:14" ht="13.8" customHeight="1" x14ac:dyDescent="0.3">
      <c r="A93" s="18" t="s">
        <v>75</v>
      </c>
      <c r="B93" s="58" t="s">
        <v>84</v>
      </c>
      <c r="C93" s="18" t="s">
        <v>312</v>
      </c>
      <c r="D93" s="12" t="s">
        <v>563</v>
      </c>
      <c r="E93" s="18" t="s">
        <v>295</v>
      </c>
      <c r="F93" s="18">
        <v>0.1</v>
      </c>
      <c r="G93" s="18"/>
      <c r="H93" s="16" t="s">
        <v>616</v>
      </c>
      <c r="I93" s="16" t="s">
        <v>594</v>
      </c>
      <c r="J93" s="16">
        <f t="shared" si="16"/>
        <v>0</v>
      </c>
      <c r="K93" s="16" t="s">
        <v>594</v>
      </c>
      <c r="L93" s="16">
        <f t="shared" si="17"/>
        <v>0</v>
      </c>
      <c r="M93" s="16" t="s">
        <v>594</v>
      </c>
      <c r="N93" s="16">
        <f t="shared" si="17"/>
        <v>0</v>
      </c>
    </row>
    <row r="94" spans="1:14" ht="13.8" customHeight="1" x14ac:dyDescent="0.3">
      <c r="A94" s="15" t="s">
        <v>75</v>
      </c>
      <c r="B94" s="7" t="s">
        <v>88</v>
      </c>
      <c r="C94" s="15" t="s">
        <v>307</v>
      </c>
      <c r="D94" s="9" t="s">
        <v>88</v>
      </c>
      <c r="E94" s="15"/>
      <c r="F94" s="15">
        <v>6.1100000000000012</v>
      </c>
      <c r="G94" s="15"/>
      <c r="H94" s="15"/>
      <c r="I94" s="15"/>
      <c r="J94" s="15">
        <f>SUM(J95:J101)</f>
        <v>0</v>
      </c>
      <c r="K94" s="15"/>
      <c r="L94" s="15">
        <f>SUM(L95:L101)</f>
        <v>0</v>
      </c>
      <c r="M94" s="15"/>
      <c r="N94" s="15">
        <f>SUM(N95:N101)</f>
        <v>0</v>
      </c>
    </row>
    <row r="95" spans="1:14" ht="13.8" customHeight="1" x14ac:dyDescent="0.3">
      <c r="A95" s="16" t="s">
        <v>75</v>
      </c>
      <c r="B95" s="56" t="s">
        <v>88</v>
      </c>
      <c r="C95" s="16" t="s">
        <v>313</v>
      </c>
      <c r="D95" s="10" t="s">
        <v>229</v>
      </c>
      <c r="E95" s="16" t="s">
        <v>123</v>
      </c>
      <c r="F95" s="16">
        <v>0.92</v>
      </c>
      <c r="G95" s="16"/>
      <c r="H95" s="16" t="s">
        <v>616</v>
      </c>
      <c r="I95" s="16" t="s">
        <v>594</v>
      </c>
      <c r="J95" s="16">
        <f t="shared" ref="J95:L101" si="18">IF(I95="green",1,IF(I95="yellow",0.5,0))*F95</f>
        <v>0</v>
      </c>
      <c r="K95" s="16" t="s">
        <v>594</v>
      </c>
      <c r="L95" s="16">
        <f t="shared" ref="L95:N101" si="19">IF(K95="green",1,IF(K95="yellow",0.5,0))*$F95</f>
        <v>0</v>
      </c>
      <c r="M95" s="16" t="s">
        <v>594</v>
      </c>
      <c r="N95" s="16">
        <f t="shared" si="19"/>
        <v>0</v>
      </c>
    </row>
    <row r="96" spans="1:14" ht="13.8" customHeight="1" x14ac:dyDescent="0.3">
      <c r="A96" s="17" t="s">
        <v>75</v>
      </c>
      <c r="B96" s="57" t="s">
        <v>88</v>
      </c>
      <c r="C96" s="17" t="s">
        <v>314</v>
      </c>
      <c r="D96" s="11" t="s">
        <v>89</v>
      </c>
      <c r="E96" s="17" t="s">
        <v>123</v>
      </c>
      <c r="F96" s="17">
        <v>0.92</v>
      </c>
      <c r="G96" s="17"/>
      <c r="H96" s="16" t="s">
        <v>616</v>
      </c>
      <c r="I96" s="16" t="s">
        <v>594</v>
      </c>
      <c r="J96" s="16">
        <f t="shared" si="18"/>
        <v>0</v>
      </c>
      <c r="K96" s="16" t="s">
        <v>594</v>
      </c>
      <c r="L96" s="16">
        <f t="shared" si="19"/>
        <v>0</v>
      </c>
      <c r="M96" s="16" t="s">
        <v>594</v>
      </c>
      <c r="N96" s="16">
        <f t="shared" si="19"/>
        <v>0</v>
      </c>
    </row>
    <row r="97" spans="1:14" ht="13.8" customHeight="1" x14ac:dyDescent="0.3">
      <c r="A97" s="17" t="s">
        <v>75</v>
      </c>
      <c r="B97" s="57" t="s">
        <v>88</v>
      </c>
      <c r="C97" s="17" t="s">
        <v>315</v>
      </c>
      <c r="D97" s="11" t="s">
        <v>564</v>
      </c>
      <c r="E97" s="17" t="s">
        <v>103</v>
      </c>
      <c r="F97" s="17">
        <v>0.81</v>
      </c>
      <c r="G97" s="17"/>
      <c r="H97" s="16" t="s">
        <v>616</v>
      </c>
      <c r="I97" s="16" t="s">
        <v>594</v>
      </c>
      <c r="J97" s="16">
        <f t="shared" si="18"/>
        <v>0</v>
      </c>
      <c r="K97" s="16" t="s">
        <v>594</v>
      </c>
      <c r="L97" s="16">
        <f t="shared" si="19"/>
        <v>0</v>
      </c>
      <c r="M97" s="16" t="s">
        <v>594</v>
      </c>
      <c r="N97" s="16">
        <f t="shared" si="19"/>
        <v>0</v>
      </c>
    </row>
    <row r="98" spans="1:14" ht="13.8" customHeight="1" x14ac:dyDescent="0.3">
      <c r="A98" s="17" t="s">
        <v>75</v>
      </c>
      <c r="B98" s="57" t="s">
        <v>88</v>
      </c>
      <c r="C98" s="17" t="s">
        <v>316</v>
      </c>
      <c r="D98" s="11" t="s">
        <v>230</v>
      </c>
      <c r="E98" s="17" t="s">
        <v>103</v>
      </c>
      <c r="F98" s="17">
        <v>0.81</v>
      </c>
      <c r="G98" s="17"/>
      <c r="H98" s="16" t="s">
        <v>616</v>
      </c>
      <c r="I98" s="16" t="s">
        <v>594</v>
      </c>
      <c r="J98" s="16">
        <f t="shared" si="18"/>
        <v>0</v>
      </c>
      <c r="K98" s="16" t="s">
        <v>594</v>
      </c>
      <c r="L98" s="16">
        <f t="shared" si="19"/>
        <v>0</v>
      </c>
      <c r="M98" s="16" t="s">
        <v>594</v>
      </c>
      <c r="N98" s="16">
        <f t="shared" si="19"/>
        <v>0</v>
      </c>
    </row>
    <row r="99" spans="1:14" ht="13.8" customHeight="1" x14ac:dyDescent="0.3">
      <c r="A99" s="17" t="s">
        <v>75</v>
      </c>
      <c r="B99" s="57" t="s">
        <v>88</v>
      </c>
      <c r="C99" s="17" t="s">
        <v>317</v>
      </c>
      <c r="D99" s="11" t="s">
        <v>90</v>
      </c>
      <c r="E99" s="17" t="s">
        <v>123</v>
      </c>
      <c r="F99" s="17">
        <v>0.92</v>
      </c>
      <c r="G99" s="17"/>
      <c r="H99" s="16" t="s">
        <v>616</v>
      </c>
      <c r="I99" s="16" t="s">
        <v>594</v>
      </c>
      <c r="J99" s="16">
        <f t="shared" si="18"/>
        <v>0</v>
      </c>
      <c r="K99" s="16" t="s">
        <v>594</v>
      </c>
      <c r="L99" s="16">
        <f t="shared" si="19"/>
        <v>0</v>
      </c>
      <c r="M99" s="16" t="s">
        <v>594</v>
      </c>
      <c r="N99" s="16">
        <f t="shared" si="19"/>
        <v>0</v>
      </c>
    </row>
    <row r="100" spans="1:14" ht="13.8" customHeight="1" x14ac:dyDescent="0.3">
      <c r="A100" s="17" t="s">
        <v>75</v>
      </c>
      <c r="B100" s="57" t="s">
        <v>88</v>
      </c>
      <c r="C100" s="17" t="s">
        <v>318</v>
      </c>
      <c r="D100" s="11" t="s">
        <v>91</v>
      </c>
      <c r="E100" s="17" t="s">
        <v>103</v>
      </c>
      <c r="F100" s="17">
        <v>0.81</v>
      </c>
      <c r="G100" s="17"/>
      <c r="H100" s="16" t="s">
        <v>616</v>
      </c>
      <c r="I100" s="16" t="s">
        <v>594</v>
      </c>
      <c r="J100" s="16">
        <f t="shared" si="18"/>
        <v>0</v>
      </c>
      <c r="K100" s="16" t="s">
        <v>594</v>
      </c>
      <c r="L100" s="16">
        <f t="shared" si="19"/>
        <v>0</v>
      </c>
      <c r="M100" s="16" t="s">
        <v>594</v>
      </c>
      <c r="N100" s="16">
        <f t="shared" si="19"/>
        <v>0</v>
      </c>
    </row>
    <row r="101" spans="1:14" ht="13.8" customHeight="1" x14ac:dyDescent="0.3">
      <c r="A101" s="18" t="s">
        <v>75</v>
      </c>
      <c r="B101" s="58" t="s">
        <v>88</v>
      </c>
      <c r="C101" s="18" t="s">
        <v>319</v>
      </c>
      <c r="D101" s="12" t="s">
        <v>231</v>
      </c>
      <c r="E101" s="18" t="s">
        <v>123</v>
      </c>
      <c r="F101" s="18">
        <v>0.92</v>
      </c>
      <c r="G101" s="18"/>
      <c r="H101" s="16" t="s">
        <v>616</v>
      </c>
      <c r="I101" s="16" t="s">
        <v>594</v>
      </c>
      <c r="J101" s="16">
        <f t="shared" si="18"/>
        <v>0</v>
      </c>
      <c r="K101" s="16" t="s">
        <v>594</v>
      </c>
      <c r="L101" s="16">
        <f t="shared" si="19"/>
        <v>0</v>
      </c>
      <c r="M101" s="16" t="s">
        <v>594</v>
      </c>
      <c r="N101" s="16">
        <f t="shared" si="19"/>
        <v>0</v>
      </c>
    </row>
    <row r="102" spans="1:14" ht="13.8" customHeight="1" x14ac:dyDescent="0.3">
      <c r="A102" s="15" t="s">
        <v>75</v>
      </c>
      <c r="B102" s="7" t="s">
        <v>92</v>
      </c>
      <c r="C102" s="15" t="s">
        <v>320</v>
      </c>
      <c r="D102" s="9" t="s">
        <v>92</v>
      </c>
      <c r="E102" s="15"/>
      <c r="F102" s="15">
        <v>4.2699999999999996</v>
      </c>
      <c r="G102" s="15"/>
      <c r="H102" s="15"/>
      <c r="I102" s="15"/>
      <c r="J102" s="15">
        <f>SUM(J103:J106)</f>
        <v>0</v>
      </c>
      <c r="K102" s="15"/>
      <c r="L102" s="15">
        <f>SUM(L103:L106)</f>
        <v>0</v>
      </c>
      <c r="M102" s="15"/>
      <c r="N102" s="15">
        <f>SUM(N103:N106)</f>
        <v>0</v>
      </c>
    </row>
    <row r="103" spans="1:14" ht="13.8" customHeight="1" x14ac:dyDescent="0.3">
      <c r="A103" s="16" t="s">
        <v>75</v>
      </c>
      <c r="B103" s="56" t="s">
        <v>92</v>
      </c>
      <c r="C103" s="16" t="s">
        <v>321</v>
      </c>
      <c r="D103" s="10" t="s">
        <v>565</v>
      </c>
      <c r="E103" s="16" t="s">
        <v>103</v>
      </c>
      <c r="F103" s="16">
        <v>0.81</v>
      </c>
      <c r="G103" s="16"/>
      <c r="H103" s="16" t="s">
        <v>616</v>
      </c>
      <c r="I103" s="16" t="s">
        <v>594</v>
      </c>
      <c r="J103" s="16">
        <f t="shared" ref="J103:L106" si="20">IF(I103="green",1,IF(I103="yellow",0.5,0))*F103</f>
        <v>0</v>
      </c>
      <c r="K103" s="16" t="s">
        <v>594</v>
      </c>
      <c r="L103" s="16">
        <f t="shared" ref="L103:N106" si="21">IF(K103="green",1,IF(K103="yellow",0.5,0))*$F103</f>
        <v>0</v>
      </c>
      <c r="M103" s="16" t="s">
        <v>594</v>
      </c>
      <c r="N103" s="16">
        <f t="shared" si="21"/>
        <v>0</v>
      </c>
    </row>
    <row r="104" spans="1:14" ht="13.8" customHeight="1" x14ac:dyDescent="0.3">
      <c r="A104" s="17" t="s">
        <v>75</v>
      </c>
      <c r="B104" s="57" t="s">
        <v>92</v>
      </c>
      <c r="C104" s="17" t="s">
        <v>322</v>
      </c>
      <c r="D104" s="11" t="s">
        <v>566</v>
      </c>
      <c r="E104" s="17" t="s">
        <v>103</v>
      </c>
      <c r="F104" s="17">
        <v>0.81</v>
      </c>
      <c r="G104" s="17"/>
      <c r="H104" s="16" t="s">
        <v>616</v>
      </c>
      <c r="I104" s="16" t="s">
        <v>594</v>
      </c>
      <c r="J104" s="16">
        <f t="shared" si="20"/>
        <v>0</v>
      </c>
      <c r="K104" s="16" t="s">
        <v>594</v>
      </c>
      <c r="L104" s="16">
        <f t="shared" si="21"/>
        <v>0</v>
      </c>
      <c r="M104" s="16" t="s">
        <v>594</v>
      </c>
      <c r="N104" s="16">
        <f t="shared" si="21"/>
        <v>0</v>
      </c>
    </row>
    <row r="105" spans="1:14" ht="13.8" customHeight="1" x14ac:dyDescent="0.3">
      <c r="A105" s="18" t="s">
        <v>75</v>
      </c>
      <c r="B105" s="58" t="s">
        <v>92</v>
      </c>
      <c r="C105" s="18" t="s">
        <v>323</v>
      </c>
      <c r="D105" s="12" t="s">
        <v>93</v>
      </c>
      <c r="E105" s="18" t="s">
        <v>123</v>
      </c>
      <c r="F105" s="18">
        <v>0.92</v>
      </c>
      <c r="G105" s="18"/>
      <c r="H105" s="89" t="s">
        <v>616</v>
      </c>
      <c r="I105" s="89" t="s">
        <v>594</v>
      </c>
      <c r="J105" s="89">
        <f t="shared" si="20"/>
        <v>0</v>
      </c>
      <c r="K105" s="89" t="s">
        <v>594</v>
      </c>
      <c r="L105" s="16">
        <f t="shared" si="21"/>
        <v>0</v>
      </c>
      <c r="M105" s="89" t="s">
        <v>594</v>
      </c>
      <c r="N105" s="16">
        <f t="shared" si="21"/>
        <v>0</v>
      </c>
    </row>
    <row r="106" spans="1:14" ht="13.8" customHeight="1" x14ac:dyDescent="0.3">
      <c r="A106" s="93" t="s">
        <v>75</v>
      </c>
      <c r="B106" s="94" t="s">
        <v>92</v>
      </c>
      <c r="C106" s="93" t="s">
        <v>324</v>
      </c>
      <c r="D106" s="95" t="s">
        <v>94</v>
      </c>
      <c r="E106" s="93" t="s">
        <v>152</v>
      </c>
      <c r="F106" s="93">
        <v>1.73</v>
      </c>
      <c r="G106" s="93"/>
      <c r="H106" s="93" t="s">
        <v>616</v>
      </c>
      <c r="I106" s="93" t="s">
        <v>594</v>
      </c>
      <c r="J106" s="93">
        <f t="shared" si="20"/>
        <v>0</v>
      </c>
      <c r="K106" s="93" t="s">
        <v>594</v>
      </c>
      <c r="L106" s="16">
        <f t="shared" si="21"/>
        <v>0</v>
      </c>
      <c r="M106" s="93" t="s">
        <v>594</v>
      </c>
      <c r="N106" s="16">
        <f t="shared" si="21"/>
        <v>0</v>
      </c>
    </row>
    <row r="107" spans="1:14" ht="13.8" customHeight="1" x14ac:dyDescent="0.3">
      <c r="A107" s="20" t="s">
        <v>3</v>
      </c>
      <c r="B107" s="5" t="s">
        <v>3</v>
      </c>
      <c r="C107" s="20">
        <v>4</v>
      </c>
      <c r="D107" s="5" t="s">
        <v>3</v>
      </c>
      <c r="E107" s="20"/>
      <c r="F107" s="20">
        <v>9.73</v>
      </c>
      <c r="G107" s="20"/>
      <c r="H107" s="20"/>
      <c r="I107" s="20"/>
      <c r="J107" s="20">
        <f>+J108+J113+J117+J120</f>
        <v>0</v>
      </c>
      <c r="K107" s="20"/>
      <c r="L107" s="20">
        <f>+L108+L113+L117+L120</f>
        <v>0</v>
      </c>
      <c r="M107" s="20"/>
      <c r="N107" s="20">
        <f>+N108+N113+N117+N120</f>
        <v>0</v>
      </c>
    </row>
    <row r="108" spans="1:14" ht="13.8" customHeight="1" x14ac:dyDescent="0.3">
      <c r="A108" s="15" t="s">
        <v>3</v>
      </c>
      <c r="B108" s="7" t="s">
        <v>2</v>
      </c>
      <c r="C108" s="15" t="s">
        <v>325</v>
      </c>
      <c r="D108" s="9" t="s">
        <v>2</v>
      </c>
      <c r="E108" s="15"/>
      <c r="F108" s="15">
        <v>2.5300000000000002</v>
      </c>
      <c r="G108" s="15"/>
      <c r="H108" s="15"/>
      <c r="I108" s="15"/>
      <c r="J108" s="15">
        <f>SUM(J109:J112)</f>
        <v>0</v>
      </c>
      <c r="K108" s="15"/>
      <c r="L108" s="15">
        <f>SUM(L109:L112)</f>
        <v>0</v>
      </c>
      <c r="M108" s="15"/>
      <c r="N108" s="15">
        <f>SUM(N109:N112)</f>
        <v>0</v>
      </c>
    </row>
    <row r="109" spans="1:14" ht="13.8" customHeight="1" x14ac:dyDescent="0.3">
      <c r="A109" s="16" t="s">
        <v>3</v>
      </c>
      <c r="B109" s="56" t="s">
        <v>2</v>
      </c>
      <c r="C109" s="16" t="s">
        <v>326</v>
      </c>
      <c r="D109" s="10" t="s">
        <v>232</v>
      </c>
      <c r="E109" s="16" t="s">
        <v>295</v>
      </c>
      <c r="F109" s="16">
        <v>0.1</v>
      </c>
      <c r="G109" s="16"/>
      <c r="H109" s="16" t="s">
        <v>616</v>
      </c>
      <c r="I109" s="16" t="s">
        <v>594</v>
      </c>
      <c r="J109" s="16">
        <f t="shared" ref="J109:L112" si="22">IF(I109="green",1,IF(I109="yellow",0.5,0))*F109</f>
        <v>0</v>
      </c>
      <c r="K109" s="16" t="s">
        <v>594</v>
      </c>
      <c r="L109" s="16">
        <f t="shared" ref="L109:N112" si="23">IF(K109="green",1,IF(K109="yellow",0.5,0))*$F109</f>
        <v>0</v>
      </c>
      <c r="M109" s="16" t="s">
        <v>594</v>
      </c>
      <c r="N109" s="16">
        <f t="shared" si="23"/>
        <v>0</v>
      </c>
    </row>
    <row r="110" spans="1:14" ht="13.8" customHeight="1" x14ac:dyDescent="0.3">
      <c r="A110" s="17" t="s">
        <v>3</v>
      </c>
      <c r="B110" s="57" t="s">
        <v>2</v>
      </c>
      <c r="C110" s="17" t="s">
        <v>327</v>
      </c>
      <c r="D110" s="11" t="s">
        <v>19</v>
      </c>
      <c r="E110" s="17" t="s">
        <v>103</v>
      </c>
      <c r="F110" s="17">
        <v>0.81</v>
      </c>
      <c r="G110" s="17"/>
      <c r="H110" s="16" t="s">
        <v>616</v>
      </c>
      <c r="I110" s="16" t="s">
        <v>594</v>
      </c>
      <c r="J110" s="16">
        <f t="shared" si="22"/>
        <v>0</v>
      </c>
      <c r="K110" s="16" t="s">
        <v>594</v>
      </c>
      <c r="L110" s="16">
        <f t="shared" si="23"/>
        <v>0</v>
      </c>
      <c r="M110" s="16" t="s">
        <v>594</v>
      </c>
      <c r="N110" s="16">
        <f t="shared" si="23"/>
        <v>0</v>
      </c>
    </row>
    <row r="111" spans="1:14" ht="13.8" customHeight="1" x14ac:dyDescent="0.3">
      <c r="A111" s="17" t="s">
        <v>3</v>
      </c>
      <c r="B111" s="57" t="s">
        <v>2</v>
      </c>
      <c r="C111" s="17" t="s">
        <v>328</v>
      </c>
      <c r="D111" s="11" t="s">
        <v>233</v>
      </c>
      <c r="E111" s="17" t="s">
        <v>103</v>
      </c>
      <c r="F111" s="17">
        <v>0.81</v>
      </c>
      <c r="G111" s="17"/>
      <c r="H111" s="16" t="s">
        <v>616</v>
      </c>
      <c r="I111" s="16" t="s">
        <v>594</v>
      </c>
      <c r="J111" s="16">
        <f t="shared" si="22"/>
        <v>0</v>
      </c>
      <c r="K111" s="16" t="s">
        <v>594</v>
      </c>
      <c r="L111" s="16">
        <f t="shared" si="23"/>
        <v>0</v>
      </c>
      <c r="M111" s="16" t="s">
        <v>594</v>
      </c>
      <c r="N111" s="16">
        <f t="shared" si="23"/>
        <v>0</v>
      </c>
    </row>
    <row r="112" spans="1:14" ht="13.8" customHeight="1" x14ac:dyDescent="0.3">
      <c r="A112" s="18" t="s">
        <v>3</v>
      </c>
      <c r="B112" s="58" t="s">
        <v>2</v>
      </c>
      <c r="C112" s="18" t="s">
        <v>329</v>
      </c>
      <c r="D112" s="12" t="s">
        <v>234</v>
      </c>
      <c r="E112" s="18" t="s">
        <v>103</v>
      </c>
      <c r="F112" s="18">
        <v>0.81</v>
      </c>
      <c r="G112" s="18"/>
      <c r="H112" s="16" t="s">
        <v>616</v>
      </c>
      <c r="I112" s="16" t="s">
        <v>594</v>
      </c>
      <c r="J112" s="16">
        <f t="shared" si="22"/>
        <v>0</v>
      </c>
      <c r="K112" s="16" t="s">
        <v>594</v>
      </c>
      <c r="L112" s="16">
        <f t="shared" si="23"/>
        <v>0</v>
      </c>
      <c r="M112" s="16" t="s">
        <v>594</v>
      </c>
      <c r="N112" s="16">
        <f t="shared" si="23"/>
        <v>0</v>
      </c>
    </row>
    <row r="113" spans="1:14" ht="13.8" customHeight="1" x14ac:dyDescent="0.3">
      <c r="A113" s="15" t="s">
        <v>3</v>
      </c>
      <c r="B113" s="7" t="s">
        <v>1</v>
      </c>
      <c r="C113" s="15" t="s">
        <v>325</v>
      </c>
      <c r="D113" s="9" t="s">
        <v>1</v>
      </c>
      <c r="E113" s="15"/>
      <c r="F113" s="15">
        <v>3.25</v>
      </c>
      <c r="G113" s="15"/>
      <c r="H113" s="15"/>
      <c r="I113" s="15"/>
      <c r="J113" s="15">
        <f>SUM(J114:J116)</f>
        <v>0</v>
      </c>
      <c r="K113" s="15"/>
      <c r="L113" s="15">
        <f>SUM(L114:L116)</f>
        <v>0</v>
      </c>
      <c r="M113" s="15"/>
      <c r="N113" s="15">
        <f>SUM(N114:N116)</f>
        <v>0</v>
      </c>
    </row>
    <row r="114" spans="1:14" ht="13.8" customHeight="1" x14ac:dyDescent="0.3">
      <c r="A114" s="16" t="s">
        <v>3</v>
      </c>
      <c r="B114" s="56" t="s">
        <v>1</v>
      </c>
      <c r="C114" s="16" t="s">
        <v>330</v>
      </c>
      <c r="D114" s="10" t="s">
        <v>529</v>
      </c>
      <c r="E114" s="16" t="s">
        <v>101</v>
      </c>
      <c r="F114" s="16">
        <v>1.02</v>
      </c>
      <c r="G114" s="16"/>
      <c r="H114" s="16" t="s">
        <v>616</v>
      </c>
      <c r="I114" s="16" t="s">
        <v>594</v>
      </c>
      <c r="J114" s="16">
        <f t="shared" ref="J114:L116" si="24">IF(I114="green",1,IF(I114="yellow",0.5,0))*F114</f>
        <v>0</v>
      </c>
      <c r="K114" s="16" t="s">
        <v>594</v>
      </c>
      <c r="L114" s="16">
        <f t="shared" ref="L114:N116" si="25">IF(K114="green",1,IF(K114="yellow",0.5,0))*$F114</f>
        <v>0</v>
      </c>
      <c r="M114" s="16" t="s">
        <v>594</v>
      </c>
      <c r="N114" s="16">
        <f t="shared" si="25"/>
        <v>0</v>
      </c>
    </row>
    <row r="115" spans="1:14" ht="13.8" customHeight="1" x14ac:dyDescent="0.3">
      <c r="A115" s="17" t="s">
        <v>3</v>
      </c>
      <c r="B115" s="57" t="s">
        <v>1</v>
      </c>
      <c r="C115" s="17" t="s">
        <v>332</v>
      </c>
      <c r="D115" s="11" t="s">
        <v>18</v>
      </c>
      <c r="E115" s="17" t="s">
        <v>103</v>
      </c>
      <c r="F115" s="17">
        <v>0.81</v>
      </c>
      <c r="G115" s="17"/>
      <c r="H115" s="16" t="s">
        <v>616</v>
      </c>
      <c r="I115" s="16" t="s">
        <v>594</v>
      </c>
      <c r="J115" s="16">
        <f t="shared" si="24"/>
        <v>0</v>
      </c>
      <c r="K115" s="16" t="s">
        <v>594</v>
      </c>
      <c r="L115" s="16">
        <f t="shared" si="25"/>
        <v>0</v>
      </c>
      <c r="M115" s="16" t="s">
        <v>594</v>
      </c>
      <c r="N115" s="16">
        <f t="shared" si="25"/>
        <v>0</v>
      </c>
    </row>
    <row r="116" spans="1:14" ht="13.8" customHeight="1" x14ac:dyDescent="0.3">
      <c r="A116" s="18" t="s">
        <v>3</v>
      </c>
      <c r="B116" s="58" t="s">
        <v>1</v>
      </c>
      <c r="C116" s="18" t="s">
        <v>331</v>
      </c>
      <c r="D116" s="12" t="s">
        <v>29</v>
      </c>
      <c r="E116" s="18" t="s">
        <v>99</v>
      </c>
      <c r="F116" s="18">
        <v>1.42</v>
      </c>
      <c r="G116" s="18"/>
      <c r="H116" s="16" t="s">
        <v>616</v>
      </c>
      <c r="I116" s="16" t="s">
        <v>594</v>
      </c>
      <c r="J116" s="16">
        <f t="shared" si="24"/>
        <v>0</v>
      </c>
      <c r="K116" s="16" t="s">
        <v>594</v>
      </c>
      <c r="L116" s="16">
        <f t="shared" si="25"/>
        <v>0</v>
      </c>
      <c r="M116" s="16" t="s">
        <v>594</v>
      </c>
      <c r="N116" s="16">
        <f t="shared" si="25"/>
        <v>0</v>
      </c>
    </row>
    <row r="117" spans="1:14" ht="13.8" customHeight="1" x14ac:dyDescent="0.3">
      <c r="A117" s="15" t="s">
        <v>3</v>
      </c>
      <c r="B117" s="7" t="s">
        <v>4</v>
      </c>
      <c r="C117" s="15" t="s">
        <v>333</v>
      </c>
      <c r="D117" s="9" t="s">
        <v>4</v>
      </c>
      <c r="E117" s="15"/>
      <c r="F117" s="15">
        <v>1.62</v>
      </c>
      <c r="G117" s="15"/>
      <c r="H117" s="15"/>
      <c r="I117" s="15"/>
      <c r="J117" s="15">
        <f>SUM(J118:J119)</f>
        <v>0</v>
      </c>
      <c r="K117" s="15"/>
      <c r="L117" s="15">
        <f>SUM(L118:L119)</f>
        <v>0</v>
      </c>
      <c r="M117" s="15"/>
      <c r="N117" s="15">
        <f>SUM(N118:N119)</f>
        <v>0</v>
      </c>
    </row>
    <row r="118" spans="1:14" ht="13.8" customHeight="1" x14ac:dyDescent="0.3">
      <c r="A118" s="16" t="s">
        <v>3</v>
      </c>
      <c r="B118" s="56" t="s">
        <v>4</v>
      </c>
      <c r="C118" s="16" t="s">
        <v>334</v>
      </c>
      <c r="D118" s="10" t="s">
        <v>35</v>
      </c>
      <c r="E118" s="16" t="s">
        <v>103</v>
      </c>
      <c r="F118" s="16">
        <v>0.81</v>
      </c>
      <c r="G118" s="16"/>
      <c r="H118" s="16" t="s">
        <v>616</v>
      </c>
      <c r="I118" s="16" t="s">
        <v>594</v>
      </c>
      <c r="J118" s="16">
        <f t="shared" ref="J118:L119" si="26">IF(I118="green",1,IF(I118="yellow",0.5,0))*F118</f>
        <v>0</v>
      </c>
      <c r="K118" s="16" t="s">
        <v>594</v>
      </c>
      <c r="L118" s="16">
        <f t="shared" ref="L118:N119" si="27">IF(K118="green",1,IF(K118="yellow",0.5,0))*$F118</f>
        <v>0</v>
      </c>
      <c r="M118" s="16" t="s">
        <v>594</v>
      </c>
      <c r="N118" s="16">
        <f t="shared" si="27"/>
        <v>0</v>
      </c>
    </row>
    <row r="119" spans="1:14" ht="13.8" customHeight="1" x14ac:dyDescent="0.3">
      <c r="A119" s="18" t="s">
        <v>3</v>
      </c>
      <c r="B119" s="58" t="s">
        <v>4</v>
      </c>
      <c r="C119" s="18" t="s">
        <v>335</v>
      </c>
      <c r="D119" s="12" t="s">
        <v>20</v>
      </c>
      <c r="E119" s="18" t="s">
        <v>103</v>
      </c>
      <c r="F119" s="18">
        <v>0.81</v>
      </c>
      <c r="G119" s="18"/>
      <c r="H119" s="16" t="s">
        <v>616</v>
      </c>
      <c r="I119" s="16" t="s">
        <v>594</v>
      </c>
      <c r="J119" s="16">
        <f t="shared" si="26"/>
        <v>0</v>
      </c>
      <c r="K119" s="16" t="s">
        <v>594</v>
      </c>
      <c r="L119" s="16">
        <f t="shared" si="27"/>
        <v>0</v>
      </c>
      <c r="M119" s="16" t="s">
        <v>594</v>
      </c>
      <c r="N119" s="16">
        <f t="shared" si="27"/>
        <v>0</v>
      </c>
    </row>
    <row r="120" spans="1:14" ht="13.8" customHeight="1" x14ac:dyDescent="0.3">
      <c r="A120" s="15" t="s">
        <v>3</v>
      </c>
      <c r="B120" s="7" t="s">
        <v>0</v>
      </c>
      <c r="C120" s="15" t="s">
        <v>336</v>
      </c>
      <c r="D120" s="9" t="s">
        <v>0</v>
      </c>
      <c r="E120" s="15"/>
      <c r="F120" s="15">
        <v>2.33</v>
      </c>
      <c r="G120" s="15"/>
      <c r="H120" s="15"/>
      <c r="I120" s="16" t="s">
        <v>594</v>
      </c>
      <c r="J120" s="15">
        <f>SUM(J121:J123)</f>
        <v>0</v>
      </c>
      <c r="K120" s="16" t="s">
        <v>594</v>
      </c>
      <c r="L120" s="15">
        <f>SUM(L121:L123)</f>
        <v>0</v>
      </c>
      <c r="M120" s="16" t="s">
        <v>594</v>
      </c>
      <c r="N120" s="15">
        <f>SUM(N121:N123)</f>
        <v>0</v>
      </c>
    </row>
    <row r="121" spans="1:14" ht="13.8" customHeight="1" x14ac:dyDescent="0.3">
      <c r="A121" s="16" t="s">
        <v>3</v>
      </c>
      <c r="B121" s="56" t="s">
        <v>0</v>
      </c>
      <c r="C121" s="16" t="s">
        <v>337</v>
      </c>
      <c r="D121" s="10" t="s">
        <v>30</v>
      </c>
      <c r="E121" s="16" t="s">
        <v>296</v>
      </c>
      <c r="F121" s="16">
        <v>0.71</v>
      </c>
      <c r="G121" s="16"/>
      <c r="H121" s="16" t="s">
        <v>616</v>
      </c>
      <c r="I121" s="16" t="s">
        <v>594</v>
      </c>
      <c r="J121" s="16">
        <f t="shared" ref="J121:L123" si="28">IF(I121="green",1,IF(I121="yellow",0.5,0))*F121</f>
        <v>0</v>
      </c>
      <c r="K121" s="16" t="s">
        <v>594</v>
      </c>
      <c r="L121" s="16">
        <f t="shared" ref="L121:N123" si="29">IF(K121="green",1,IF(K121="yellow",0.5,0))*$F121</f>
        <v>0</v>
      </c>
      <c r="M121" s="16" t="s">
        <v>594</v>
      </c>
      <c r="N121" s="16">
        <f t="shared" si="29"/>
        <v>0</v>
      </c>
    </row>
    <row r="122" spans="1:14" ht="13.8" customHeight="1" x14ac:dyDescent="0.3">
      <c r="A122" s="17" t="s">
        <v>3</v>
      </c>
      <c r="B122" s="57" t="s">
        <v>0</v>
      </c>
      <c r="C122" s="17" t="s">
        <v>338</v>
      </c>
      <c r="D122" s="11" t="s">
        <v>21</v>
      </c>
      <c r="E122" s="17" t="s">
        <v>103</v>
      </c>
      <c r="F122" s="17">
        <v>0.81</v>
      </c>
      <c r="G122" s="17"/>
      <c r="H122" s="16" t="s">
        <v>616</v>
      </c>
      <c r="I122" s="16" t="s">
        <v>594</v>
      </c>
      <c r="J122" s="16">
        <f t="shared" si="28"/>
        <v>0</v>
      </c>
      <c r="K122" s="16" t="s">
        <v>594</v>
      </c>
      <c r="L122" s="16">
        <f t="shared" si="29"/>
        <v>0</v>
      </c>
      <c r="M122" s="16" t="s">
        <v>594</v>
      </c>
      <c r="N122" s="16">
        <f t="shared" si="29"/>
        <v>0</v>
      </c>
    </row>
    <row r="123" spans="1:14" ht="13.8" customHeight="1" x14ac:dyDescent="0.3">
      <c r="A123" s="18" t="s">
        <v>3</v>
      </c>
      <c r="B123" s="58" t="s">
        <v>0</v>
      </c>
      <c r="C123" s="18" t="s">
        <v>339</v>
      </c>
      <c r="D123" s="12" t="s">
        <v>22</v>
      </c>
      <c r="E123" s="18" t="s">
        <v>103</v>
      </c>
      <c r="F123" s="18">
        <v>0.81</v>
      </c>
      <c r="G123" s="18"/>
      <c r="H123" s="16" t="s">
        <v>616</v>
      </c>
      <c r="I123" s="16" t="s">
        <v>594</v>
      </c>
      <c r="J123" s="16">
        <f t="shared" si="28"/>
        <v>0</v>
      </c>
      <c r="K123" s="16" t="s">
        <v>594</v>
      </c>
      <c r="L123" s="16">
        <f t="shared" si="29"/>
        <v>0</v>
      </c>
      <c r="M123" s="16" t="s">
        <v>594</v>
      </c>
      <c r="N123" s="16">
        <f t="shared" si="29"/>
        <v>0</v>
      </c>
    </row>
    <row r="124" spans="1:14" ht="13.8" customHeight="1" x14ac:dyDescent="0.3">
      <c r="A124" s="20" t="s">
        <v>5</v>
      </c>
      <c r="B124" s="5" t="s">
        <v>5</v>
      </c>
      <c r="C124" s="20">
        <v>5</v>
      </c>
      <c r="D124" s="5" t="s">
        <v>5</v>
      </c>
      <c r="E124" s="20"/>
      <c r="F124" s="20">
        <v>14.130000000000003</v>
      </c>
      <c r="G124" s="20"/>
      <c r="H124" s="20"/>
      <c r="I124" s="20"/>
      <c r="J124" s="20">
        <f>+J125+J130+J137+J142</f>
        <v>0</v>
      </c>
      <c r="K124" s="20"/>
      <c r="L124" s="20">
        <f>+L125+L130+L137+L142</f>
        <v>0</v>
      </c>
      <c r="M124" s="20"/>
      <c r="N124" s="20">
        <f>+N125+N130+N137+N142</f>
        <v>0</v>
      </c>
    </row>
    <row r="125" spans="1:14" ht="13.8" customHeight="1" x14ac:dyDescent="0.3">
      <c r="A125" s="15" t="s">
        <v>5</v>
      </c>
      <c r="B125" s="7" t="s">
        <v>6</v>
      </c>
      <c r="C125" s="15" t="s">
        <v>340</v>
      </c>
      <c r="D125" s="9" t="s">
        <v>6</v>
      </c>
      <c r="E125" s="15"/>
      <c r="F125" s="15">
        <v>1.82</v>
      </c>
      <c r="G125" s="15"/>
      <c r="H125" s="15"/>
      <c r="I125" s="15"/>
      <c r="J125" s="15">
        <f>SUM(J126:J129)</f>
        <v>0</v>
      </c>
      <c r="K125" s="15"/>
      <c r="L125" s="15">
        <f>SUM(L126:L129)</f>
        <v>0</v>
      </c>
      <c r="M125" s="15"/>
      <c r="N125" s="15">
        <f>SUM(N126:N129)</f>
        <v>0</v>
      </c>
    </row>
    <row r="126" spans="1:14" ht="13.8" customHeight="1" x14ac:dyDescent="0.3">
      <c r="A126" s="16" t="s">
        <v>5</v>
      </c>
      <c r="B126" s="56" t="s">
        <v>6</v>
      </c>
      <c r="C126" s="16" t="s">
        <v>341</v>
      </c>
      <c r="D126" s="10" t="s">
        <v>31</v>
      </c>
      <c r="E126" s="16" t="s">
        <v>295</v>
      </c>
      <c r="F126" s="16">
        <v>0.1</v>
      </c>
      <c r="G126" s="16"/>
      <c r="H126" s="16" t="s">
        <v>616</v>
      </c>
      <c r="I126" s="16" t="s">
        <v>594</v>
      </c>
      <c r="J126" s="16">
        <f t="shared" ref="J126:L129" si="30">IF(I126="green",1,IF(I126="yellow",0.5,0))*F126</f>
        <v>0</v>
      </c>
      <c r="K126" s="16" t="s">
        <v>594</v>
      </c>
      <c r="L126" s="16">
        <f t="shared" ref="L126:N129" si="31">IF(K126="green",1,IF(K126="yellow",0.5,0))*$F126</f>
        <v>0</v>
      </c>
      <c r="M126" s="16" t="s">
        <v>594</v>
      </c>
      <c r="N126" s="16">
        <f t="shared" si="31"/>
        <v>0</v>
      </c>
    </row>
    <row r="127" spans="1:14" ht="13.8" customHeight="1" x14ac:dyDescent="0.3">
      <c r="A127" s="17" t="s">
        <v>5</v>
      </c>
      <c r="B127" s="57" t="s">
        <v>6</v>
      </c>
      <c r="C127" s="17" t="s">
        <v>342</v>
      </c>
      <c r="D127" s="11" t="s">
        <v>235</v>
      </c>
      <c r="E127" s="17" t="s">
        <v>295</v>
      </c>
      <c r="F127" s="17">
        <v>0.1</v>
      </c>
      <c r="G127" s="17"/>
      <c r="H127" s="16" t="s">
        <v>616</v>
      </c>
      <c r="I127" s="16" t="s">
        <v>594</v>
      </c>
      <c r="J127" s="16">
        <f t="shared" si="30"/>
        <v>0</v>
      </c>
      <c r="K127" s="16" t="s">
        <v>594</v>
      </c>
      <c r="L127" s="16">
        <f t="shared" si="31"/>
        <v>0</v>
      </c>
      <c r="M127" s="16" t="s">
        <v>594</v>
      </c>
      <c r="N127" s="16">
        <f t="shared" si="31"/>
        <v>0</v>
      </c>
    </row>
    <row r="128" spans="1:14" ht="13.8" customHeight="1" x14ac:dyDescent="0.3">
      <c r="A128" s="17" t="s">
        <v>5</v>
      </c>
      <c r="B128" s="57" t="s">
        <v>6</v>
      </c>
      <c r="C128" s="17" t="s">
        <v>343</v>
      </c>
      <c r="D128" s="11" t="s">
        <v>23</v>
      </c>
      <c r="E128" s="17" t="s">
        <v>103</v>
      </c>
      <c r="F128" s="17">
        <v>0.81</v>
      </c>
      <c r="G128" s="17"/>
      <c r="H128" s="16" t="s">
        <v>616</v>
      </c>
      <c r="I128" s="16" t="s">
        <v>594</v>
      </c>
      <c r="J128" s="16">
        <f t="shared" si="30"/>
        <v>0</v>
      </c>
      <c r="K128" s="16" t="s">
        <v>594</v>
      </c>
      <c r="L128" s="16">
        <f t="shared" si="31"/>
        <v>0</v>
      </c>
      <c r="M128" s="16" t="s">
        <v>594</v>
      </c>
      <c r="N128" s="16">
        <f t="shared" si="31"/>
        <v>0</v>
      </c>
    </row>
    <row r="129" spans="1:14" ht="13.8" customHeight="1" x14ac:dyDescent="0.3">
      <c r="A129" s="18" t="s">
        <v>5</v>
      </c>
      <c r="B129" s="58" t="s">
        <v>6</v>
      </c>
      <c r="C129" s="18" t="s">
        <v>344</v>
      </c>
      <c r="D129" s="12" t="s">
        <v>236</v>
      </c>
      <c r="E129" s="18" t="s">
        <v>103</v>
      </c>
      <c r="F129" s="18">
        <v>0.81</v>
      </c>
      <c r="G129" s="18"/>
      <c r="H129" s="16" t="s">
        <v>616</v>
      </c>
      <c r="I129" s="16" t="s">
        <v>594</v>
      </c>
      <c r="J129" s="16">
        <f t="shared" si="30"/>
        <v>0</v>
      </c>
      <c r="K129" s="16" t="s">
        <v>594</v>
      </c>
      <c r="L129" s="16">
        <f t="shared" si="31"/>
        <v>0</v>
      </c>
      <c r="M129" s="16" t="s">
        <v>594</v>
      </c>
      <c r="N129" s="16">
        <f t="shared" si="31"/>
        <v>0</v>
      </c>
    </row>
    <row r="130" spans="1:14" ht="13.8" customHeight="1" x14ac:dyDescent="0.3">
      <c r="A130" s="15" t="s">
        <v>5</v>
      </c>
      <c r="B130" s="7" t="s">
        <v>7</v>
      </c>
      <c r="C130" s="15" t="s">
        <v>345</v>
      </c>
      <c r="D130" s="9" t="s">
        <v>7</v>
      </c>
      <c r="E130" s="15"/>
      <c r="F130" s="15">
        <v>5.1900000000000013</v>
      </c>
      <c r="G130" s="15"/>
      <c r="H130" s="15"/>
      <c r="I130" s="15"/>
      <c r="J130" s="15">
        <f>SUM(J131:J136)</f>
        <v>0</v>
      </c>
      <c r="K130" s="15"/>
      <c r="L130" s="15">
        <f>SUM(L131:L136)</f>
        <v>0</v>
      </c>
      <c r="M130" s="15"/>
      <c r="N130" s="15">
        <f>SUM(N131:N136)</f>
        <v>0</v>
      </c>
    </row>
    <row r="131" spans="1:14" ht="13.8" customHeight="1" x14ac:dyDescent="0.3">
      <c r="A131" s="16" t="s">
        <v>5</v>
      </c>
      <c r="B131" s="56" t="s">
        <v>7</v>
      </c>
      <c r="C131" s="16" t="s">
        <v>346</v>
      </c>
      <c r="D131" s="10" t="s">
        <v>36</v>
      </c>
      <c r="E131" s="16" t="s">
        <v>123</v>
      </c>
      <c r="F131" s="16">
        <v>0.92</v>
      </c>
      <c r="G131" s="16"/>
      <c r="H131" s="16" t="s">
        <v>616</v>
      </c>
      <c r="I131" s="16" t="s">
        <v>594</v>
      </c>
      <c r="J131" s="16">
        <f t="shared" ref="J131:L136" si="32">IF(I131="green",1,IF(I131="yellow",0.5,0))*F131</f>
        <v>0</v>
      </c>
      <c r="K131" s="16" t="s">
        <v>594</v>
      </c>
      <c r="L131" s="16">
        <f t="shared" ref="L131:N136" si="33">IF(K131="green",1,IF(K131="yellow",0.5,0))*$F131</f>
        <v>0</v>
      </c>
      <c r="M131" s="16" t="s">
        <v>594</v>
      </c>
      <c r="N131" s="16">
        <f t="shared" si="33"/>
        <v>0</v>
      </c>
    </row>
    <row r="132" spans="1:14" ht="13.8" customHeight="1" x14ac:dyDescent="0.3">
      <c r="A132" s="17" t="s">
        <v>5</v>
      </c>
      <c r="B132" s="57" t="s">
        <v>7</v>
      </c>
      <c r="C132" s="17" t="s">
        <v>347</v>
      </c>
      <c r="D132" s="11" t="s">
        <v>574</v>
      </c>
      <c r="E132" s="17" t="s">
        <v>123</v>
      </c>
      <c r="F132" s="17">
        <v>0.92</v>
      </c>
      <c r="G132" s="17"/>
      <c r="H132" s="16" t="s">
        <v>616</v>
      </c>
      <c r="I132" s="16" t="s">
        <v>594</v>
      </c>
      <c r="J132" s="16">
        <f t="shared" si="32"/>
        <v>0</v>
      </c>
      <c r="K132" s="16" t="s">
        <v>594</v>
      </c>
      <c r="L132" s="16">
        <f t="shared" si="33"/>
        <v>0</v>
      </c>
      <c r="M132" s="16" t="s">
        <v>594</v>
      </c>
      <c r="N132" s="16">
        <f t="shared" si="33"/>
        <v>0</v>
      </c>
    </row>
    <row r="133" spans="1:14" ht="13.8" customHeight="1" x14ac:dyDescent="0.3">
      <c r="A133" s="17" t="s">
        <v>5</v>
      </c>
      <c r="B133" s="57" t="s">
        <v>7</v>
      </c>
      <c r="C133" s="17" t="s">
        <v>352</v>
      </c>
      <c r="D133" s="11" t="s">
        <v>238</v>
      </c>
      <c r="E133" s="17" t="s">
        <v>103</v>
      </c>
      <c r="F133" s="17">
        <v>0.81</v>
      </c>
      <c r="G133" s="17"/>
      <c r="H133" s="16" t="s">
        <v>616</v>
      </c>
      <c r="I133" s="16" t="s">
        <v>594</v>
      </c>
      <c r="J133" s="16">
        <f t="shared" si="32"/>
        <v>0</v>
      </c>
      <c r="K133" s="16" t="s">
        <v>594</v>
      </c>
      <c r="L133" s="16">
        <f t="shared" si="33"/>
        <v>0</v>
      </c>
      <c r="M133" s="16" t="s">
        <v>594</v>
      </c>
      <c r="N133" s="16">
        <f t="shared" si="33"/>
        <v>0</v>
      </c>
    </row>
    <row r="134" spans="1:14" ht="13.8" customHeight="1" x14ac:dyDescent="0.3">
      <c r="A134" s="17" t="s">
        <v>5</v>
      </c>
      <c r="B134" s="57" t="s">
        <v>7</v>
      </c>
      <c r="C134" s="17" t="s">
        <v>353</v>
      </c>
      <c r="D134" s="11" t="s">
        <v>24</v>
      </c>
      <c r="E134" s="17" t="s">
        <v>123</v>
      </c>
      <c r="F134" s="17">
        <v>0.92</v>
      </c>
      <c r="G134" s="17"/>
      <c r="H134" s="16" t="s">
        <v>616</v>
      </c>
      <c r="I134" s="16" t="s">
        <v>594</v>
      </c>
      <c r="J134" s="16">
        <f t="shared" si="32"/>
        <v>0</v>
      </c>
      <c r="K134" s="16" t="s">
        <v>594</v>
      </c>
      <c r="L134" s="16">
        <f t="shared" si="33"/>
        <v>0</v>
      </c>
      <c r="M134" s="16" t="s">
        <v>594</v>
      </c>
      <c r="N134" s="16">
        <f t="shared" si="33"/>
        <v>0</v>
      </c>
    </row>
    <row r="135" spans="1:14" ht="13.8" customHeight="1" x14ac:dyDescent="0.3">
      <c r="A135" s="17" t="s">
        <v>5</v>
      </c>
      <c r="B135" s="57" t="s">
        <v>7</v>
      </c>
      <c r="C135" s="17" t="s">
        <v>354</v>
      </c>
      <c r="D135" s="11" t="s">
        <v>237</v>
      </c>
      <c r="E135" s="17" t="s">
        <v>103</v>
      </c>
      <c r="F135" s="17">
        <v>0.81</v>
      </c>
      <c r="G135" s="17"/>
      <c r="H135" s="16" t="s">
        <v>616</v>
      </c>
      <c r="I135" s="16" t="s">
        <v>594</v>
      </c>
      <c r="J135" s="16">
        <f t="shared" si="32"/>
        <v>0</v>
      </c>
      <c r="K135" s="16" t="s">
        <v>594</v>
      </c>
      <c r="L135" s="16">
        <f t="shared" si="33"/>
        <v>0</v>
      </c>
      <c r="M135" s="16" t="s">
        <v>594</v>
      </c>
      <c r="N135" s="16">
        <f t="shared" si="33"/>
        <v>0</v>
      </c>
    </row>
    <row r="136" spans="1:14" ht="13.8" customHeight="1" x14ac:dyDescent="0.3">
      <c r="A136" s="18" t="s">
        <v>5</v>
      </c>
      <c r="B136" s="58" t="s">
        <v>7</v>
      </c>
      <c r="C136" s="18" t="s">
        <v>355</v>
      </c>
      <c r="D136" s="12" t="s">
        <v>37</v>
      </c>
      <c r="E136" s="18" t="s">
        <v>103</v>
      </c>
      <c r="F136" s="18">
        <v>0.81</v>
      </c>
      <c r="G136" s="18"/>
      <c r="H136" s="16" t="s">
        <v>616</v>
      </c>
      <c r="I136" s="16" t="s">
        <v>594</v>
      </c>
      <c r="J136" s="16">
        <f t="shared" si="32"/>
        <v>0</v>
      </c>
      <c r="K136" s="16" t="s">
        <v>594</v>
      </c>
      <c r="L136" s="16">
        <f t="shared" si="33"/>
        <v>0</v>
      </c>
      <c r="M136" s="16" t="s">
        <v>594</v>
      </c>
      <c r="N136" s="16">
        <f t="shared" si="33"/>
        <v>0</v>
      </c>
    </row>
    <row r="137" spans="1:14" ht="13.8" customHeight="1" x14ac:dyDescent="0.3">
      <c r="A137" s="15" t="s">
        <v>5</v>
      </c>
      <c r="B137" s="7" t="s">
        <v>8</v>
      </c>
      <c r="C137" s="15" t="s">
        <v>356</v>
      </c>
      <c r="D137" s="9" t="s">
        <v>8</v>
      </c>
      <c r="E137" s="15"/>
      <c r="F137" s="15">
        <v>3.67</v>
      </c>
      <c r="G137" s="15"/>
      <c r="H137" s="15"/>
      <c r="I137" s="15"/>
      <c r="J137" s="15">
        <f>SUM(J138:J141)</f>
        <v>0</v>
      </c>
      <c r="K137" s="15"/>
      <c r="L137" s="15">
        <f>SUM(L138:L141)</f>
        <v>0</v>
      </c>
      <c r="M137" s="15"/>
      <c r="N137" s="15">
        <f>SUM(N138:N141)</f>
        <v>0</v>
      </c>
    </row>
    <row r="138" spans="1:14" ht="13.8" customHeight="1" x14ac:dyDescent="0.3">
      <c r="A138" s="16" t="s">
        <v>5</v>
      </c>
      <c r="B138" s="56" t="s">
        <v>8</v>
      </c>
      <c r="C138" s="16" t="s">
        <v>348</v>
      </c>
      <c r="D138" s="10" t="s">
        <v>38</v>
      </c>
      <c r="E138" s="16" t="s">
        <v>101</v>
      </c>
      <c r="F138" s="16">
        <v>1.02</v>
      </c>
      <c r="G138" s="16"/>
      <c r="H138" s="16" t="s">
        <v>616</v>
      </c>
      <c r="I138" s="16" t="s">
        <v>594</v>
      </c>
      <c r="J138" s="16">
        <f t="shared" ref="J138:L141" si="34">IF(I138="green",1,IF(I138="yellow",0.5,0))*F138</f>
        <v>0</v>
      </c>
      <c r="K138" s="16" t="s">
        <v>594</v>
      </c>
      <c r="L138" s="16">
        <f t="shared" ref="L138:N141" si="35">IF(K138="green",1,IF(K138="yellow",0.5,0))*$F138</f>
        <v>0</v>
      </c>
      <c r="M138" s="16" t="s">
        <v>594</v>
      </c>
      <c r="N138" s="16">
        <f t="shared" si="35"/>
        <v>0</v>
      </c>
    </row>
    <row r="139" spans="1:14" ht="13.8" customHeight="1" x14ac:dyDescent="0.3">
      <c r="A139" s="17" t="s">
        <v>5</v>
      </c>
      <c r="B139" s="57" t="s">
        <v>8</v>
      </c>
      <c r="C139" s="17" t="s">
        <v>349</v>
      </c>
      <c r="D139" s="11" t="s">
        <v>39</v>
      </c>
      <c r="E139" s="17" t="s">
        <v>103</v>
      </c>
      <c r="F139" s="17">
        <v>0.81</v>
      </c>
      <c r="G139" s="17"/>
      <c r="H139" s="16" t="s">
        <v>616</v>
      </c>
      <c r="I139" s="16" t="s">
        <v>594</v>
      </c>
      <c r="J139" s="16">
        <f t="shared" si="34"/>
        <v>0</v>
      </c>
      <c r="K139" s="16" t="s">
        <v>594</v>
      </c>
      <c r="L139" s="16">
        <f t="shared" si="35"/>
        <v>0</v>
      </c>
      <c r="M139" s="16" t="s">
        <v>594</v>
      </c>
      <c r="N139" s="16">
        <f t="shared" si="35"/>
        <v>0</v>
      </c>
    </row>
    <row r="140" spans="1:14" ht="13.8" customHeight="1" x14ac:dyDescent="0.3">
      <c r="A140" s="17" t="s">
        <v>5</v>
      </c>
      <c r="B140" s="57" t="s">
        <v>8</v>
      </c>
      <c r="C140" s="17" t="s">
        <v>350</v>
      </c>
      <c r="D140" s="11" t="s">
        <v>575</v>
      </c>
      <c r="E140" s="17" t="s">
        <v>123</v>
      </c>
      <c r="F140" s="17">
        <v>0.92</v>
      </c>
      <c r="G140" s="17"/>
      <c r="H140" s="16" t="s">
        <v>616</v>
      </c>
      <c r="I140" s="16" t="s">
        <v>594</v>
      </c>
      <c r="J140" s="16">
        <f t="shared" si="34"/>
        <v>0</v>
      </c>
      <c r="K140" s="16" t="s">
        <v>594</v>
      </c>
      <c r="L140" s="16">
        <f t="shared" si="35"/>
        <v>0</v>
      </c>
      <c r="M140" s="16" t="s">
        <v>594</v>
      </c>
      <c r="N140" s="16">
        <f t="shared" si="35"/>
        <v>0</v>
      </c>
    </row>
    <row r="141" spans="1:14" ht="13.8" customHeight="1" x14ac:dyDescent="0.3">
      <c r="A141" s="18" t="s">
        <v>5</v>
      </c>
      <c r="B141" s="58" t="s">
        <v>8</v>
      </c>
      <c r="C141" s="18" t="s">
        <v>351</v>
      </c>
      <c r="D141" s="12" t="s">
        <v>576</v>
      </c>
      <c r="E141" s="18" t="s">
        <v>123</v>
      </c>
      <c r="F141" s="18">
        <v>0.92</v>
      </c>
      <c r="G141" s="18"/>
      <c r="H141" s="16" t="s">
        <v>616</v>
      </c>
      <c r="I141" s="16" t="s">
        <v>594</v>
      </c>
      <c r="J141" s="16">
        <f t="shared" si="34"/>
        <v>0</v>
      </c>
      <c r="K141" s="16" t="s">
        <v>594</v>
      </c>
      <c r="L141" s="16">
        <f t="shared" si="35"/>
        <v>0</v>
      </c>
      <c r="M141" s="16" t="s">
        <v>594</v>
      </c>
      <c r="N141" s="16">
        <f t="shared" si="35"/>
        <v>0</v>
      </c>
    </row>
    <row r="142" spans="1:14" ht="13.8" customHeight="1" x14ac:dyDescent="0.3">
      <c r="A142" s="15" t="s">
        <v>5</v>
      </c>
      <c r="B142" s="7" t="s">
        <v>9</v>
      </c>
      <c r="C142" s="15" t="s">
        <v>357</v>
      </c>
      <c r="D142" s="9" t="s">
        <v>9</v>
      </c>
      <c r="E142" s="15"/>
      <c r="F142" s="15">
        <v>3.45</v>
      </c>
      <c r="G142" s="15"/>
      <c r="H142" s="15"/>
      <c r="I142" s="15"/>
      <c r="J142" s="15">
        <f>SUM(J143:J146)</f>
        <v>0</v>
      </c>
      <c r="K142" s="15"/>
      <c r="L142" s="15">
        <f>SUM(L143:L146)</f>
        <v>0</v>
      </c>
      <c r="M142" s="15"/>
      <c r="N142" s="15">
        <f>SUM(N143:N146)</f>
        <v>0</v>
      </c>
    </row>
    <row r="143" spans="1:14" ht="13.8" customHeight="1" x14ac:dyDescent="0.3">
      <c r="A143" s="16" t="s">
        <v>5</v>
      </c>
      <c r="B143" s="56" t="s">
        <v>9</v>
      </c>
      <c r="C143" s="16" t="s">
        <v>358</v>
      </c>
      <c r="D143" s="10" t="s">
        <v>25</v>
      </c>
      <c r="E143" s="16" t="s">
        <v>103</v>
      </c>
      <c r="F143" s="16">
        <v>0.81</v>
      </c>
      <c r="G143" s="16"/>
      <c r="H143" s="16" t="s">
        <v>616</v>
      </c>
      <c r="I143" s="16" t="s">
        <v>594</v>
      </c>
      <c r="J143" s="16">
        <f t="shared" ref="J143:L146" si="36">IF(I143="green",1,IF(I143="yellow",0.5,0))*F143</f>
        <v>0</v>
      </c>
      <c r="K143" s="16" t="s">
        <v>594</v>
      </c>
      <c r="L143" s="16">
        <f t="shared" ref="L143:N146" si="37">IF(K143="green",1,IF(K143="yellow",0.5,0))*$F143</f>
        <v>0</v>
      </c>
      <c r="M143" s="16" t="s">
        <v>594</v>
      </c>
      <c r="N143" s="16">
        <f t="shared" si="37"/>
        <v>0</v>
      </c>
    </row>
    <row r="144" spans="1:14" ht="13.8" customHeight="1" x14ac:dyDescent="0.3">
      <c r="A144" s="17" t="s">
        <v>5</v>
      </c>
      <c r="B144" s="57" t="s">
        <v>9</v>
      </c>
      <c r="C144" s="17" t="s">
        <v>359</v>
      </c>
      <c r="D144" s="11" t="s">
        <v>26</v>
      </c>
      <c r="E144" s="17" t="s">
        <v>103</v>
      </c>
      <c r="F144" s="17">
        <v>0.81</v>
      </c>
      <c r="G144" s="17"/>
      <c r="H144" s="16" t="s">
        <v>616</v>
      </c>
      <c r="I144" s="16" t="s">
        <v>594</v>
      </c>
      <c r="J144" s="16">
        <f t="shared" si="36"/>
        <v>0</v>
      </c>
      <c r="K144" s="16" t="s">
        <v>594</v>
      </c>
      <c r="L144" s="16">
        <f t="shared" si="37"/>
        <v>0</v>
      </c>
      <c r="M144" s="16" t="s">
        <v>594</v>
      </c>
      <c r="N144" s="16">
        <f t="shared" si="37"/>
        <v>0</v>
      </c>
    </row>
    <row r="145" spans="1:14" ht="13.8" customHeight="1" x14ac:dyDescent="0.3">
      <c r="A145" s="17" t="s">
        <v>5</v>
      </c>
      <c r="B145" s="57" t="s">
        <v>9</v>
      </c>
      <c r="C145" s="17" t="s">
        <v>360</v>
      </c>
      <c r="D145" s="11" t="s">
        <v>239</v>
      </c>
      <c r="E145" s="17" t="s">
        <v>103</v>
      </c>
      <c r="F145" s="17">
        <v>0.81</v>
      </c>
      <c r="G145" s="17"/>
      <c r="H145" s="16" t="s">
        <v>616</v>
      </c>
      <c r="I145" s="16" t="s">
        <v>594</v>
      </c>
      <c r="J145" s="16">
        <f t="shared" si="36"/>
        <v>0</v>
      </c>
      <c r="K145" s="16" t="s">
        <v>594</v>
      </c>
      <c r="L145" s="16">
        <f t="shared" si="37"/>
        <v>0</v>
      </c>
      <c r="M145" s="16" t="s">
        <v>594</v>
      </c>
      <c r="N145" s="16">
        <f t="shared" si="37"/>
        <v>0</v>
      </c>
    </row>
    <row r="146" spans="1:14" ht="13.8" customHeight="1" x14ac:dyDescent="0.3">
      <c r="A146" s="18" t="s">
        <v>5</v>
      </c>
      <c r="B146" s="58" t="s">
        <v>9</v>
      </c>
      <c r="C146" s="18" t="s">
        <v>361</v>
      </c>
      <c r="D146" s="12" t="s">
        <v>40</v>
      </c>
      <c r="E146" s="18" t="s">
        <v>101</v>
      </c>
      <c r="F146" s="18">
        <v>1.02</v>
      </c>
      <c r="G146" s="18"/>
      <c r="H146" s="16" t="s">
        <v>616</v>
      </c>
      <c r="I146" s="16" t="s">
        <v>594</v>
      </c>
      <c r="J146" s="16">
        <f t="shared" si="36"/>
        <v>0</v>
      </c>
      <c r="K146" s="16" t="s">
        <v>594</v>
      </c>
      <c r="L146" s="16">
        <f t="shared" si="37"/>
        <v>0</v>
      </c>
      <c r="M146" s="16" t="s">
        <v>594</v>
      </c>
      <c r="N146" s="16">
        <f t="shared" si="37"/>
        <v>0</v>
      </c>
    </row>
    <row r="147" spans="1:14" ht="13.8" customHeight="1" x14ac:dyDescent="0.3">
      <c r="A147" s="20" t="s">
        <v>13</v>
      </c>
      <c r="B147" s="5" t="s">
        <v>13</v>
      </c>
      <c r="C147" s="20" t="s">
        <v>363</v>
      </c>
      <c r="D147" s="5" t="s">
        <v>13</v>
      </c>
      <c r="E147" s="20"/>
      <c r="F147" s="20">
        <v>25.310000000000002</v>
      </c>
      <c r="G147" s="20"/>
      <c r="H147" s="20"/>
      <c r="I147" s="20"/>
      <c r="J147" s="20">
        <f>+J148+J155+J163+J168+J172</f>
        <v>0</v>
      </c>
      <c r="K147" s="20"/>
      <c r="L147" s="20">
        <f>+L148+L155+L163+L168+L172</f>
        <v>0</v>
      </c>
      <c r="M147" s="20"/>
      <c r="N147" s="20">
        <f>+N148+N155+N163+N168+N172</f>
        <v>0</v>
      </c>
    </row>
    <row r="148" spans="1:14" ht="13.8" customHeight="1" x14ac:dyDescent="0.3">
      <c r="A148" s="21" t="s">
        <v>13</v>
      </c>
      <c r="B148" s="60" t="s">
        <v>14</v>
      </c>
      <c r="C148" s="21" t="s">
        <v>362</v>
      </c>
      <c r="D148" s="9" t="s">
        <v>14</v>
      </c>
      <c r="E148" s="21"/>
      <c r="F148" s="15">
        <v>5.69</v>
      </c>
      <c r="G148" s="15"/>
      <c r="H148" s="21"/>
      <c r="I148" s="21"/>
      <c r="J148" s="15">
        <f>SUM(J149:J154)</f>
        <v>0</v>
      </c>
      <c r="K148" s="21"/>
      <c r="L148" s="15">
        <f>SUM(L149:L154)</f>
        <v>0</v>
      </c>
      <c r="M148" s="21"/>
      <c r="N148" s="15">
        <f>SUM(N149:N154)</f>
        <v>0</v>
      </c>
    </row>
    <row r="149" spans="1:14" ht="13.8" customHeight="1" x14ac:dyDescent="0.3">
      <c r="A149" s="16" t="s">
        <v>13</v>
      </c>
      <c r="B149" s="56" t="s">
        <v>14</v>
      </c>
      <c r="C149" s="16" t="s">
        <v>364</v>
      </c>
      <c r="D149" s="10" t="s">
        <v>32</v>
      </c>
      <c r="E149" s="16" t="s">
        <v>103</v>
      </c>
      <c r="F149" s="16">
        <v>0.81</v>
      </c>
      <c r="G149" s="16"/>
      <c r="H149" s="16" t="s">
        <v>616</v>
      </c>
      <c r="I149" s="16" t="s">
        <v>594</v>
      </c>
      <c r="J149" s="16">
        <f t="shared" ref="J149:L167" si="38">IF(I149="green",1,IF(I149="yellow",0.5,0))*F149</f>
        <v>0</v>
      </c>
      <c r="K149" s="16" t="s">
        <v>594</v>
      </c>
      <c r="L149" s="16">
        <f t="shared" ref="L149:N154" si="39">IF(K149="green",1,IF(K149="yellow",0.5,0))*$F149</f>
        <v>0</v>
      </c>
      <c r="M149" s="16" t="s">
        <v>594</v>
      </c>
      <c r="N149" s="16">
        <f t="shared" si="39"/>
        <v>0</v>
      </c>
    </row>
    <row r="150" spans="1:14" ht="13.8" customHeight="1" x14ac:dyDescent="0.3">
      <c r="A150" s="17" t="s">
        <v>13</v>
      </c>
      <c r="B150" s="57" t="s">
        <v>14</v>
      </c>
      <c r="C150" s="17" t="s">
        <v>365</v>
      </c>
      <c r="D150" s="11" t="s">
        <v>240</v>
      </c>
      <c r="E150" s="17" t="s">
        <v>99</v>
      </c>
      <c r="F150" s="17">
        <v>1.42</v>
      </c>
      <c r="G150" s="17"/>
      <c r="H150" s="16" t="s">
        <v>616</v>
      </c>
      <c r="I150" s="16" t="s">
        <v>594</v>
      </c>
      <c r="J150" s="16">
        <f t="shared" si="38"/>
        <v>0</v>
      </c>
      <c r="K150" s="16" t="s">
        <v>594</v>
      </c>
      <c r="L150" s="16">
        <f t="shared" si="39"/>
        <v>0</v>
      </c>
      <c r="M150" s="16" t="s">
        <v>594</v>
      </c>
      <c r="N150" s="16">
        <f t="shared" si="39"/>
        <v>0</v>
      </c>
    </row>
    <row r="151" spans="1:14" ht="13.8" customHeight="1" x14ac:dyDescent="0.3">
      <c r="A151" s="17" t="s">
        <v>13</v>
      </c>
      <c r="B151" s="57" t="s">
        <v>14</v>
      </c>
      <c r="C151" s="17" t="s">
        <v>373</v>
      </c>
      <c r="D151" s="11" t="s">
        <v>41</v>
      </c>
      <c r="E151" s="17" t="s">
        <v>101</v>
      </c>
      <c r="F151" s="17">
        <v>1.02</v>
      </c>
      <c r="G151" s="17"/>
      <c r="H151" s="16" t="s">
        <v>616</v>
      </c>
      <c r="I151" s="16" t="s">
        <v>594</v>
      </c>
      <c r="J151" s="16">
        <f t="shared" si="38"/>
        <v>0</v>
      </c>
      <c r="K151" s="16" t="s">
        <v>594</v>
      </c>
      <c r="L151" s="16">
        <f t="shared" si="39"/>
        <v>0</v>
      </c>
      <c r="M151" s="16" t="s">
        <v>594</v>
      </c>
      <c r="N151" s="16">
        <f t="shared" si="39"/>
        <v>0</v>
      </c>
    </row>
    <row r="152" spans="1:14" ht="13.8" customHeight="1" x14ac:dyDescent="0.3">
      <c r="A152" s="17" t="s">
        <v>13</v>
      </c>
      <c r="B152" s="57" t="s">
        <v>14</v>
      </c>
      <c r="C152" s="17" t="s">
        <v>374</v>
      </c>
      <c r="D152" s="11" t="s">
        <v>33</v>
      </c>
      <c r="E152" s="17" t="s">
        <v>295</v>
      </c>
      <c r="F152" s="17">
        <v>0.1</v>
      </c>
      <c r="G152" s="17"/>
      <c r="H152" s="16" t="s">
        <v>616</v>
      </c>
      <c r="I152" s="16" t="s">
        <v>594</v>
      </c>
      <c r="J152" s="16">
        <f t="shared" si="38"/>
        <v>0</v>
      </c>
      <c r="K152" s="16" t="s">
        <v>594</v>
      </c>
      <c r="L152" s="16">
        <f t="shared" si="39"/>
        <v>0</v>
      </c>
      <c r="M152" s="16" t="s">
        <v>594</v>
      </c>
      <c r="N152" s="16">
        <f t="shared" si="39"/>
        <v>0</v>
      </c>
    </row>
    <row r="153" spans="1:14" ht="13.8" customHeight="1" x14ac:dyDescent="0.3">
      <c r="A153" s="17" t="s">
        <v>13</v>
      </c>
      <c r="B153" s="57" t="s">
        <v>14</v>
      </c>
      <c r="C153" s="17" t="s">
        <v>375</v>
      </c>
      <c r="D153" s="11" t="s">
        <v>42</v>
      </c>
      <c r="E153" s="17" t="s">
        <v>103</v>
      </c>
      <c r="F153" s="17">
        <v>0.81</v>
      </c>
      <c r="G153" s="17"/>
      <c r="H153" s="16" t="s">
        <v>616</v>
      </c>
      <c r="I153" s="16" t="s">
        <v>594</v>
      </c>
      <c r="J153" s="16">
        <f t="shared" si="38"/>
        <v>0</v>
      </c>
      <c r="K153" s="16" t="s">
        <v>594</v>
      </c>
      <c r="L153" s="16">
        <f t="shared" si="39"/>
        <v>0</v>
      </c>
      <c r="M153" s="16" t="s">
        <v>594</v>
      </c>
      <c r="N153" s="16">
        <f t="shared" si="39"/>
        <v>0</v>
      </c>
    </row>
    <row r="154" spans="1:14" ht="13.8" customHeight="1" x14ac:dyDescent="0.3">
      <c r="A154" s="18" t="s">
        <v>13</v>
      </c>
      <c r="B154" s="58" t="s">
        <v>14</v>
      </c>
      <c r="C154" s="18" t="s">
        <v>376</v>
      </c>
      <c r="D154" s="12" t="s">
        <v>43</v>
      </c>
      <c r="E154" s="18" t="s">
        <v>110</v>
      </c>
      <c r="F154" s="18">
        <v>1.53</v>
      </c>
      <c r="G154" s="18"/>
      <c r="H154" s="16" t="s">
        <v>616</v>
      </c>
      <c r="I154" s="16" t="s">
        <v>594</v>
      </c>
      <c r="J154" s="16">
        <f t="shared" si="38"/>
        <v>0</v>
      </c>
      <c r="K154" s="16" t="s">
        <v>594</v>
      </c>
      <c r="L154" s="16">
        <f t="shared" si="39"/>
        <v>0</v>
      </c>
      <c r="M154" s="16" t="s">
        <v>594</v>
      </c>
      <c r="N154" s="16">
        <f t="shared" si="39"/>
        <v>0</v>
      </c>
    </row>
    <row r="155" spans="1:14" ht="13.8" customHeight="1" x14ac:dyDescent="0.3">
      <c r="A155" s="21" t="s">
        <v>13</v>
      </c>
      <c r="B155" s="60" t="s">
        <v>15</v>
      </c>
      <c r="C155" s="21" t="s">
        <v>378</v>
      </c>
      <c r="D155" s="9" t="s">
        <v>15</v>
      </c>
      <c r="E155" s="21"/>
      <c r="F155" s="15">
        <v>10.59</v>
      </c>
      <c r="G155" s="15"/>
      <c r="H155" s="21"/>
      <c r="I155" s="21"/>
      <c r="J155" s="15">
        <f>SUM(J156:J162)</f>
        <v>0</v>
      </c>
      <c r="K155" s="21"/>
      <c r="L155" s="15">
        <f>SUM(L156:L162)</f>
        <v>0</v>
      </c>
      <c r="M155" s="21"/>
      <c r="N155" s="15">
        <f>SUM(N156:N162)</f>
        <v>0</v>
      </c>
    </row>
    <row r="156" spans="1:14" ht="13.8" customHeight="1" x14ac:dyDescent="0.3">
      <c r="A156" s="16" t="s">
        <v>13</v>
      </c>
      <c r="B156" s="56" t="s">
        <v>15</v>
      </c>
      <c r="C156" s="16" t="s">
        <v>366</v>
      </c>
      <c r="D156" s="10" t="s">
        <v>241</v>
      </c>
      <c r="E156" s="16" t="s">
        <v>103</v>
      </c>
      <c r="F156" s="16">
        <v>0.81</v>
      </c>
      <c r="G156" s="16"/>
      <c r="H156" s="16" t="s">
        <v>616</v>
      </c>
      <c r="I156" s="16" t="s">
        <v>594</v>
      </c>
      <c r="J156" s="16">
        <f t="shared" si="38"/>
        <v>0</v>
      </c>
      <c r="K156" s="16" t="s">
        <v>594</v>
      </c>
      <c r="L156" s="16">
        <f t="shared" ref="L156:N162" si="40">IF(K156="green",1,IF(K156="yellow",0.5,0))*$F156</f>
        <v>0</v>
      </c>
      <c r="M156" s="16" t="s">
        <v>594</v>
      </c>
      <c r="N156" s="16">
        <f t="shared" si="40"/>
        <v>0</v>
      </c>
    </row>
    <row r="157" spans="1:14" ht="13.8" customHeight="1" x14ac:dyDescent="0.3">
      <c r="A157" s="17" t="s">
        <v>13</v>
      </c>
      <c r="B157" s="57" t="s">
        <v>15</v>
      </c>
      <c r="C157" s="17" t="s">
        <v>367</v>
      </c>
      <c r="D157" s="11" t="s">
        <v>242</v>
      </c>
      <c r="E157" s="17" t="s">
        <v>377</v>
      </c>
      <c r="F157" s="17">
        <v>1.63</v>
      </c>
      <c r="G157" s="17"/>
      <c r="H157" s="16" t="s">
        <v>616</v>
      </c>
      <c r="I157" s="16" t="s">
        <v>594</v>
      </c>
      <c r="J157" s="16">
        <f t="shared" si="38"/>
        <v>0</v>
      </c>
      <c r="K157" s="16" t="s">
        <v>594</v>
      </c>
      <c r="L157" s="16">
        <f t="shared" si="40"/>
        <v>0</v>
      </c>
      <c r="M157" s="16" t="s">
        <v>594</v>
      </c>
      <c r="N157" s="16">
        <f t="shared" si="40"/>
        <v>0</v>
      </c>
    </row>
    <row r="158" spans="1:14" ht="13.8" customHeight="1" x14ac:dyDescent="0.3">
      <c r="A158" s="17" t="s">
        <v>13</v>
      </c>
      <c r="B158" s="57" t="s">
        <v>15</v>
      </c>
      <c r="C158" s="17" t="s">
        <v>368</v>
      </c>
      <c r="D158" s="11" t="s">
        <v>44</v>
      </c>
      <c r="E158" s="17" t="s">
        <v>377</v>
      </c>
      <c r="F158" s="17">
        <v>1.63</v>
      </c>
      <c r="G158" s="17"/>
      <c r="H158" s="16" t="s">
        <v>616</v>
      </c>
      <c r="I158" s="16" t="s">
        <v>594</v>
      </c>
      <c r="J158" s="16">
        <f t="shared" si="38"/>
        <v>0</v>
      </c>
      <c r="K158" s="16" t="s">
        <v>594</v>
      </c>
      <c r="L158" s="16">
        <f t="shared" si="40"/>
        <v>0</v>
      </c>
      <c r="M158" s="16" t="s">
        <v>594</v>
      </c>
      <c r="N158" s="16">
        <f t="shared" si="40"/>
        <v>0</v>
      </c>
    </row>
    <row r="159" spans="1:14" ht="13.8" customHeight="1" x14ac:dyDescent="0.3">
      <c r="A159" s="17" t="s">
        <v>13</v>
      </c>
      <c r="B159" s="57" t="s">
        <v>15</v>
      </c>
      <c r="C159" s="17" t="s">
        <v>369</v>
      </c>
      <c r="D159" s="11" t="s">
        <v>45</v>
      </c>
      <c r="E159" s="17" t="s">
        <v>377</v>
      </c>
      <c r="F159" s="17">
        <v>1.63</v>
      </c>
      <c r="G159" s="17"/>
      <c r="H159" s="16" t="s">
        <v>616</v>
      </c>
      <c r="I159" s="16" t="s">
        <v>594</v>
      </c>
      <c r="J159" s="16">
        <f t="shared" si="38"/>
        <v>0</v>
      </c>
      <c r="K159" s="16" t="s">
        <v>594</v>
      </c>
      <c r="L159" s="16">
        <f t="shared" si="40"/>
        <v>0</v>
      </c>
      <c r="M159" s="16" t="s">
        <v>594</v>
      </c>
      <c r="N159" s="16">
        <f t="shared" si="40"/>
        <v>0</v>
      </c>
    </row>
    <row r="160" spans="1:14" ht="13.8" customHeight="1" x14ac:dyDescent="0.3">
      <c r="A160" s="17" t="s">
        <v>13</v>
      </c>
      <c r="B160" s="57" t="s">
        <v>15</v>
      </c>
      <c r="C160" s="17" t="s">
        <v>370</v>
      </c>
      <c r="D160" s="11" t="s">
        <v>46</v>
      </c>
      <c r="E160" s="17" t="s">
        <v>377</v>
      </c>
      <c r="F160" s="17">
        <v>1.63</v>
      </c>
      <c r="G160" s="17"/>
      <c r="H160" s="16" t="s">
        <v>616</v>
      </c>
      <c r="I160" s="16" t="s">
        <v>594</v>
      </c>
      <c r="J160" s="16">
        <f t="shared" si="38"/>
        <v>0</v>
      </c>
      <c r="K160" s="16" t="s">
        <v>594</v>
      </c>
      <c r="L160" s="16">
        <f t="shared" si="40"/>
        <v>0</v>
      </c>
      <c r="M160" s="16" t="s">
        <v>594</v>
      </c>
      <c r="N160" s="16">
        <f t="shared" si="40"/>
        <v>0</v>
      </c>
    </row>
    <row r="161" spans="1:14" ht="13.8" customHeight="1" x14ac:dyDescent="0.3">
      <c r="A161" s="17" t="s">
        <v>13</v>
      </c>
      <c r="B161" s="57" t="s">
        <v>15</v>
      </c>
      <c r="C161" s="17" t="s">
        <v>371</v>
      </c>
      <c r="D161" s="11" t="s">
        <v>243</v>
      </c>
      <c r="E161" s="17" t="s">
        <v>377</v>
      </c>
      <c r="F161" s="17">
        <v>1.63</v>
      </c>
      <c r="G161" s="17"/>
      <c r="H161" s="16" t="s">
        <v>616</v>
      </c>
      <c r="I161" s="16" t="s">
        <v>594</v>
      </c>
      <c r="J161" s="16">
        <f t="shared" si="38"/>
        <v>0</v>
      </c>
      <c r="K161" s="16" t="s">
        <v>594</v>
      </c>
      <c r="L161" s="16">
        <f t="shared" si="40"/>
        <v>0</v>
      </c>
      <c r="M161" s="16" t="s">
        <v>594</v>
      </c>
      <c r="N161" s="16">
        <f t="shared" si="40"/>
        <v>0</v>
      </c>
    </row>
    <row r="162" spans="1:14" ht="13.8" customHeight="1" x14ac:dyDescent="0.3">
      <c r="A162" s="18" t="s">
        <v>13</v>
      </c>
      <c r="B162" s="58" t="s">
        <v>15</v>
      </c>
      <c r="C162" s="18" t="s">
        <v>372</v>
      </c>
      <c r="D162" s="12" t="s">
        <v>244</v>
      </c>
      <c r="E162" s="18" t="s">
        <v>377</v>
      </c>
      <c r="F162" s="18">
        <v>1.63</v>
      </c>
      <c r="G162" s="18"/>
      <c r="H162" s="16" t="s">
        <v>616</v>
      </c>
      <c r="I162" s="16" t="s">
        <v>594</v>
      </c>
      <c r="J162" s="16">
        <f t="shared" si="38"/>
        <v>0</v>
      </c>
      <c r="K162" s="16" t="s">
        <v>594</v>
      </c>
      <c r="L162" s="16">
        <f t="shared" si="40"/>
        <v>0</v>
      </c>
      <c r="M162" s="16" t="s">
        <v>594</v>
      </c>
      <c r="N162" s="16">
        <f t="shared" si="40"/>
        <v>0</v>
      </c>
    </row>
    <row r="163" spans="1:14" ht="13.8" customHeight="1" x14ac:dyDescent="0.3">
      <c r="A163" s="21" t="s">
        <v>13</v>
      </c>
      <c r="B163" s="60" t="s">
        <v>16</v>
      </c>
      <c r="C163" s="21" t="s">
        <v>379</v>
      </c>
      <c r="D163" s="9" t="s">
        <v>16</v>
      </c>
      <c r="E163" s="21"/>
      <c r="F163" s="15">
        <v>3.96</v>
      </c>
      <c r="G163" s="15"/>
      <c r="H163" s="21"/>
      <c r="I163" s="21"/>
      <c r="J163" s="15">
        <f>SUM(J164:J167)</f>
        <v>0</v>
      </c>
      <c r="K163" s="21"/>
      <c r="L163" s="15">
        <f>SUM(L164:L167)</f>
        <v>0</v>
      </c>
      <c r="M163" s="21"/>
      <c r="N163" s="15">
        <f>SUM(N164:N167)</f>
        <v>0</v>
      </c>
    </row>
    <row r="164" spans="1:14" ht="13.8" customHeight="1" x14ac:dyDescent="0.3">
      <c r="A164" s="16" t="s">
        <v>13</v>
      </c>
      <c r="B164" s="56" t="s">
        <v>16</v>
      </c>
      <c r="C164" s="16" t="s">
        <v>380</v>
      </c>
      <c r="D164" s="10" t="s">
        <v>27</v>
      </c>
      <c r="E164" s="16" t="s">
        <v>103</v>
      </c>
      <c r="F164" s="16">
        <v>0.81</v>
      </c>
      <c r="G164" s="16"/>
      <c r="H164" s="16" t="s">
        <v>616</v>
      </c>
      <c r="I164" s="16" t="s">
        <v>594</v>
      </c>
      <c r="J164" s="16">
        <f t="shared" si="38"/>
        <v>0</v>
      </c>
      <c r="K164" s="16" t="s">
        <v>594</v>
      </c>
      <c r="L164" s="16">
        <f t="shared" ref="L164:N167" si="41">IF(K164="green",1,IF(K164="yellow",0.5,0))*$F164</f>
        <v>0</v>
      </c>
      <c r="M164" s="16" t="s">
        <v>594</v>
      </c>
      <c r="N164" s="16">
        <f t="shared" si="41"/>
        <v>0</v>
      </c>
    </row>
    <row r="165" spans="1:14" ht="13.8" customHeight="1" x14ac:dyDescent="0.3">
      <c r="A165" s="17" t="s">
        <v>13</v>
      </c>
      <c r="B165" s="57" t="s">
        <v>16</v>
      </c>
      <c r="C165" s="17" t="s">
        <v>381</v>
      </c>
      <c r="D165" s="11" t="s">
        <v>48</v>
      </c>
      <c r="E165" s="17" t="s">
        <v>103</v>
      </c>
      <c r="F165" s="17">
        <v>0.81</v>
      </c>
      <c r="G165" s="17"/>
      <c r="H165" s="16" t="s">
        <v>616</v>
      </c>
      <c r="I165" s="16" t="s">
        <v>594</v>
      </c>
      <c r="J165" s="16">
        <f t="shared" si="38"/>
        <v>0</v>
      </c>
      <c r="K165" s="16" t="s">
        <v>594</v>
      </c>
      <c r="L165" s="16">
        <f t="shared" si="41"/>
        <v>0</v>
      </c>
      <c r="M165" s="16" t="s">
        <v>594</v>
      </c>
      <c r="N165" s="16">
        <f t="shared" si="41"/>
        <v>0</v>
      </c>
    </row>
    <row r="166" spans="1:14" ht="13.8" customHeight="1" x14ac:dyDescent="0.3">
      <c r="A166" s="17" t="s">
        <v>13</v>
      </c>
      <c r="B166" s="57" t="s">
        <v>16</v>
      </c>
      <c r="C166" s="17" t="s">
        <v>382</v>
      </c>
      <c r="D166" s="11" t="s">
        <v>34</v>
      </c>
      <c r="E166" s="17" t="s">
        <v>103</v>
      </c>
      <c r="F166" s="17">
        <v>0.81</v>
      </c>
      <c r="G166" s="17"/>
      <c r="H166" s="16" t="s">
        <v>616</v>
      </c>
      <c r="I166" s="16" t="s">
        <v>594</v>
      </c>
      <c r="J166" s="16">
        <f t="shared" si="38"/>
        <v>0</v>
      </c>
      <c r="K166" s="16" t="s">
        <v>594</v>
      </c>
      <c r="L166" s="16">
        <f t="shared" si="41"/>
        <v>0</v>
      </c>
      <c r="M166" s="16" t="s">
        <v>594</v>
      </c>
      <c r="N166" s="16">
        <f t="shared" si="41"/>
        <v>0</v>
      </c>
    </row>
    <row r="167" spans="1:14" ht="13.8" customHeight="1" x14ac:dyDescent="0.3">
      <c r="A167" s="18" t="s">
        <v>13</v>
      </c>
      <c r="B167" s="58" t="s">
        <v>16</v>
      </c>
      <c r="C167" s="18" t="s">
        <v>383</v>
      </c>
      <c r="D167" s="12" t="s">
        <v>47</v>
      </c>
      <c r="E167" s="18" t="s">
        <v>110</v>
      </c>
      <c r="F167" s="18">
        <v>1.53</v>
      </c>
      <c r="G167" s="18"/>
      <c r="H167" s="16" t="s">
        <v>616</v>
      </c>
      <c r="I167" s="16" t="s">
        <v>594</v>
      </c>
      <c r="J167" s="16">
        <f t="shared" si="38"/>
        <v>0</v>
      </c>
      <c r="K167" s="16" t="s">
        <v>594</v>
      </c>
      <c r="L167" s="16">
        <f t="shared" si="41"/>
        <v>0</v>
      </c>
      <c r="M167" s="16" t="s">
        <v>594</v>
      </c>
      <c r="N167" s="16">
        <f t="shared" si="41"/>
        <v>0</v>
      </c>
    </row>
    <row r="168" spans="1:14" ht="13.8" customHeight="1" x14ac:dyDescent="0.3">
      <c r="A168" s="21" t="s">
        <v>13</v>
      </c>
      <c r="B168" s="60" t="s">
        <v>10</v>
      </c>
      <c r="C168" s="21" t="s">
        <v>388</v>
      </c>
      <c r="D168" s="9" t="s">
        <v>10</v>
      </c>
      <c r="E168" s="21"/>
      <c r="F168" s="15">
        <v>2.4300000000000002</v>
      </c>
      <c r="G168" s="15"/>
      <c r="H168" s="21"/>
      <c r="I168" s="21"/>
      <c r="J168" s="15">
        <f>SUM(J169:J171)</f>
        <v>0</v>
      </c>
      <c r="K168" s="21"/>
      <c r="L168" s="15">
        <f>SUM(L169:L171)</f>
        <v>0</v>
      </c>
      <c r="M168" s="21"/>
      <c r="N168" s="15">
        <f>SUM(N169:N171)</f>
        <v>0</v>
      </c>
    </row>
    <row r="169" spans="1:14" ht="13.8" customHeight="1" x14ac:dyDescent="0.3">
      <c r="A169" s="16" t="s">
        <v>13</v>
      </c>
      <c r="B169" s="56" t="s">
        <v>10</v>
      </c>
      <c r="C169" s="16" t="s">
        <v>384</v>
      </c>
      <c r="D169" s="10" t="s">
        <v>245</v>
      </c>
      <c r="E169" s="16" t="s">
        <v>103</v>
      </c>
      <c r="F169" s="16">
        <v>0.81</v>
      </c>
      <c r="G169" s="16"/>
      <c r="H169" s="16" t="s">
        <v>616</v>
      </c>
      <c r="I169" s="16" t="s">
        <v>594</v>
      </c>
      <c r="J169" s="16">
        <f t="shared" ref="J169:L171" si="42">IF(I169="green",1,IF(I169="yellow",0.5,0))*F169</f>
        <v>0</v>
      </c>
      <c r="K169" s="16" t="s">
        <v>594</v>
      </c>
      <c r="L169" s="16">
        <f t="shared" ref="L169:N171" si="43">IF(K169="green",1,IF(K169="yellow",0.5,0))*$F169</f>
        <v>0</v>
      </c>
      <c r="M169" s="16" t="s">
        <v>594</v>
      </c>
      <c r="N169" s="16">
        <f t="shared" si="43"/>
        <v>0</v>
      </c>
    </row>
    <row r="170" spans="1:14" ht="13.8" customHeight="1" x14ac:dyDescent="0.3">
      <c r="A170" s="17" t="s">
        <v>13</v>
      </c>
      <c r="B170" s="57" t="s">
        <v>10</v>
      </c>
      <c r="C170" s="17" t="s">
        <v>385</v>
      </c>
      <c r="D170" s="11" t="s">
        <v>11</v>
      </c>
      <c r="E170" s="17" t="s">
        <v>103</v>
      </c>
      <c r="F170" s="17">
        <v>0.81</v>
      </c>
      <c r="G170" s="17"/>
      <c r="H170" s="16" t="s">
        <v>616</v>
      </c>
      <c r="I170" s="16" t="s">
        <v>594</v>
      </c>
      <c r="J170" s="16">
        <f t="shared" si="42"/>
        <v>0</v>
      </c>
      <c r="K170" s="16" t="s">
        <v>594</v>
      </c>
      <c r="L170" s="16">
        <f t="shared" si="43"/>
        <v>0</v>
      </c>
      <c r="M170" s="16" t="s">
        <v>594</v>
      </c>
      <c r="N170" s="16">
        <f t="shared" si="43"/>
        <v>0</v>
      </c>
    </row>
    <row r="171" spans="1:14" ht="13.8" customHeight="1" x14ac:dyDescent="0.3">
      <c r="A171" s="17" t="s">
        <v>13</v>
      </c>
      <c r="B171" s="57" t="s">
        <v>10</v>
      </c>
      <c r="C171" s="17" t="s">
        <v>386</v>
      </c>
      <c r="D171" s="11" t="s">
        <v>12</v>
      </c>
      <c r="E171" s="17" t="s">
        <v>103</v>
      </c>
      <c r="F171" s="17">
        <v>0.81</v>
      </c>
      <c r="G171" s="17"/>
      <c r="H171" s="16" t="s">
        <v>616</v>
      </c>
      <c r="I171" s="16" t="s">
        <v>594</v>
      </c>
      <c r="J171" s="16">
        <f t="shared" si="42"/>
        <v>0</v>
      </c>
      <c r="K171" s="16" t="s">
        <v>594</v>
      </c>
      <c r="L171" s="16">
        <f t="shared" si="43"/>
        <v>0</v>
      </c>
      <c r="M171" s="16" t="s">
        <v>594</v>
      </c>
      <c r="N171" s="16">
        <f t="shared" si="43"/>
        <v>0</v>
      </c>
    </row>
    <row r="172" spans="1:14" ht="13.8" customHeight="1" x14ac:dyDescent="0.3">
      <c r="A172" s="21" t="s">
        <v>13</v>
      </c>
      <c r="B172" s="60" t="s">
        <v>17</v>
      </c>
      <c r="C172" s="21" t="s">
        <v>389</v>
      </c>
      <c r="D172" s="9" t="s">
        <v>17</v>
      </c>
      <c r="E172" s="21"/>
      <c r="F172" s="15">
        <v>2.64</v>
      </c>
      <c r="G172" s="15"/>
      <c r="H172" s="21"/>
      <c r="I172" s="21"/>
      <c r="J172" s="15">
        <f>SUM(J173:J174)</f>
        <v>0</v>
      </c>
      <c r="K172" s="21"/>
      <c r="L172" s="15">
        <f>SUM(L173:L174)</f>
        <v>0</v>
      </c>
      <c r="M172" s="21"/>
      <c r="N172" s="15">
        <f>SUM(N173:N174)</f>
        <v>0</v>
      </c>
    </row>
    <row r="173" spans="1:14" ht="13.8" customHeight="1" x14ac:dyDescent="0.3">
      <c r="A173" s="17" t="s">
        <v>13</v>
      </c>
      <c r="B173" s="57" t="s">
        <v>17</v>
      </c>
      <c r="C173" s="17" t="s">
        <v>387</v>
      </c>
      <c r="D173" s="11" t="s">
        <v>582</v>
      </c>
      <c r="E173" s="17" t="s">
        <v>113</v>
      </c>
      <c r="F173" s="17">
        <v>1.83</v>
      </c>
      <c r="G173" s="17"/>
      <c r="H173" s="16" t="s">
        <v>616</v>
      </c>
      <c r="I173" s="16" t="s">
        <v>594</v>
      </c>
      <c r="J173" s="16">
        <f t="shared" ref="J173:L192" si="44">IF(I173="green",1,IF(I173="yellow",0.5,0))*F173</f>
        <v>0</v>
      </c>
      <c r="K173" s="16" t="s">
        <v>594</v>
      </c>
      <c r="L173" s="16">
        <f t="shared" ref="L173:N174" si="45">IF(K173="green",1,IF(K173="yellow",0.5,0))*$F173</f>
        <v>0</v>
      </c>
      <c r="M173" s="16" t="s">
        <v>594</v>
      </c>
      <c r="N173" s="16">
        <f t="shared" si="45"/>
        <v>0</v>
      </c>
    </row>
    <row r="174" spans="1:14" ht="13.8" customHeight="1" x14ac:dyDescent="0.3">
      <c r="A174" s="18" t="s">
        <v>13</v>
      </c>
      <c r="B174" s="58" t="s">
        <v>17</v>
      </c>
      <c r="C174" s="18" t="s">
        <v>390</v>
      </c>
      <c r="D174" s="12" t="s">
        <v>28</v>
      </c>
      <c r="E174" s="18" t="s">
        <v>103</v>
      </c>
      <c r="F174" s="18">
        <v>0.81</v>
      </c>
      <c r="G174" s="18"/>
      <c r="H174" s="89" t="s">
        <v>616</v>
      </c>
      <c r="I174" s="89" t="s">
        <v>594</v>
      </c>
      <c r="J174" s="89">
        <f t="shared" si="44"/>
        <v>0</v>
      </c>
      <c r="K174" s="89" t="s">
        <v>594</v>
      </c>
      <c r="L174" s="16">
        <f t="shared" si="45"/>
        <v>0</v>
      </c>
      <c r="M174" s="89" t="s">
        <v>594</v>
      </c>
      <c r="N174" s="16">
        <f t="shared" si="45"/>
        <v>0</v>
      </c>
    </row>
    <row r="175" spans="1:14" ht="13.8" customHeight="1" x14ac:dyDescent="0.3">
      <c r="A175" s="31" t="s">
        <v>414</v>
      </c>
      <c r="B175" s="6" t="s">
        <v>414</v>
      </c>
      <c r="C175" s="31">
        <v>7</v>
      </c>
      <c r="D175" s="96" t="s">
        <v>414</v>
      </c>
      <c r="E175" s="31"/>
      <c r="F175" s="31">
        <f>+F176+F189+F193+F196+F200+F207</f>
        <v>43.379999999999995</v>
      </c>
      <c r="G175" s="31"/>
      <c r="H175" s="31"/>
      <c r="I175" s="31"/>
      <c r="J175" s="31">
        <f>+J189+J193+J196+J200+J207+J176</f>
        <v>0</v>
      </c>
      <c r="K175" s="31"/>
      <c r="L175" s="31">
        <f>+L189+L193+L196+L200+L207+L176</f>
        <v>0</v>
      </c>
      <c r="M175" s="31"/>
      <c r="N175" s="31">
        <f>+N189+N193+N196+N200+N207+N176</f>
        <v>0</v>
      </c>
    </row>
    <row r="176" spans="1:14" ht="13.8" customHeight="1" x14ac:dyDescent="0.3">
      <c r="A176" s="22" t="s">
        <v>414</v>
      </c>
      <c r="B176" s="8" t="s">
        <v>415</v>
      </c>
      <c r="C176" s="22" t="s">
        <v>97</v>
      </c>
      <c r="D176" s="8" t="s">
        <v>415</v>
      </c>
      <c r="E176" s="22"/>
      <c r="F176" s="22">
        <v>14.63</v>
      </c>
      <c r="G176" s="22"/>
      <c r="H176" s="22"/>
      <c r="I176" s="22"/>
      <c r="J176" s="15">
        <f>SUM(J177:J188)</f>
        <v>0</v>
      </c>
      <c r="K176" s="22"/>
      <c r="L176" s="15">
        <f>SUM(L177:L188)</f>
        <v>0</v>
      </c>
      <c r="M176" s="22"/>
      <c r="N176" s="15">
        <f>SUM(N177:N188)</f>
        <v>0</v>
      </c>
    </row>
    <row r="177" spans="1:14" ht="13.8" customHeight="1" x14ac:dyDescent="0.3">
      <c r="A177" s="23" t="s">
        <v>414</v>
      </c>
      <c r="B177" s="61" t="s">
        <v>415</v>
      </c>
      <c r="C177" s="23" t="s">
        <v>98</v>
      </c>
      <c r="D177" s="43" t="s">
        <v>416</v>
      </c>
      <c r="E177" s="23" t="s">
        <v>99</v>
      </c>
      <c r="F177" s="23">
        <v>1.42</v>
      </c>
      <c r="G177" s="23"/>
      <c r="H177" s="16" t="s">
        <v>616</v>
      </c>
      <c r="I177" s="16" t="s">
        <v>594</v>
      </c>
      <c r="J177" s="16">
        <f t="shared" si="44"/>
        <v>0</v>
      </c>
      <c r="K177" s="16" t="s">
        <v>594</v>
      </c>
      <c r="L177" s="16">
        <f t="shared" ref="L177:N188" si="46">IF(K177="green",1,IF(K177="yellow",0.5,0))*$F177</f>
        <v>0</v>
      </c>
      <c r="M177" s="16" t="s">
        <v>594</v>
      </c>
      <c r="N177" s="16">
        <f t="shared" si="46"/>
        <v>0</v>
      </c>
    </row>
    <row r="178" spans="1:14" ht="13.8" customHeight="1" x14ac:dyDescent="0.3">
      <c r="A178" s="24" t="s">
        <v>414</v>
      </c>
      <c r="B178" s="62" t="s">
        <v>415</v>
      </c>
      <c r="C178" s="24" t="s">
        <v>100</v>
      </c>
      <c r="D178" s="44" t="s">
        <v>417</v>
      </c>
      <c r="E178" s="24" t="s">
        <v>101</v>
      </c>
      <c r="F178" s="24">
        <v>1.02</v>
      </c>
      <c r="G178" s="24"/>
      <c r="H178" s="16" t="s">
        <v>616</v>
      </c>
      <c r="I178" s="16" t="s">
        <v>594</v>
      </c>
      <c r="J178" s="16">
        <f t="shared" si="44"/>
        <v>0</v>
      </c>
      <c r="K178" s="16" t="s">
        <v>594</v>
      </c>
      <c r="L178" s="16">
        <f t="shared" si="46"/>
        <v>0</v>
      </c>
      <c r="M178" s="16" t="s">
        <v>594</v>
      </c>
      <c r="N178" s="16">
        <f t="shared" si="46"/>
        <v>0</v>
      </c>
    </row>
    <row r="179" spans="1:14" ht="13.8" customHeight="1" x14ac:dyDescent="0.3">
      <c r="A179" s="24" t="s">
        <v>414</v>
      </c>
      <c r="B179" s="62" t="s">
        <v>415</v>
      </c>
      <c r="C179" s="24" t="s">
        <v>102</v>
      </c>
      <c r="D179" s="44" t="s">
        <v>418</v>
      </c>
      <c r="E179" s="24" t="s">
        <v>103</v>
      </c>
      <c r="F179" s="24">
        <v>0.81</v>
      </c>
      <c r="G179" s="24"/>
      <c r="H179" s="16" t="s">
        <v>616</v>
      </c>
      <c r="I179" s="16" t="s">
        <v>594</v>
      </c>
      <c r="J179" s="16">
        <f t="shared" si="44"/>
        <v>0</v>
      </c>
      <c r="K179" s="16" t="s">
        <v>594</v>
      </c>
      <c r="L179" s="16">
        <f t="shared" si="46"/>
        <v>0</v>
      </c>
      <c r="M179" s="16" t="s">
        <v>594</v>
      </c>
      <c r="N179" s="16">
        <f t="shared" si="46"/>
        <v>0</v>
      </c>
    </row>
    <row r="180" spans="1:14" ht="13.8" customHeight="1" x14ac:dyDescent="0.3">
      <c r="A180" s="24" t="s">
        <v>414</v>
      </c>
      <c r="B180" s="62" t="s">
        <v>415</v>
      </c>
      <c r="C180" s="24" t="s">
        <v>104</v>
      </c>
      <c r="D180" s="44" t="s">
        <v>419</v>
      </c>
      <c r="E180" s="24" t="s">
        <v>103</v>
      </c>
      <c r="F180" s="24">
        <v>0.81</v>
      </c>
      <c r="G180" s="24"/>
      <c r="H180" s="16" t="s">
        <v>616</v>
      </c>
      <c r="I180" s="16" t="s">
        <v>594</v>
      </c>
      <c r="J180" s="16">
        <f t="shared" si="44"/>
        <v>0</v>
      </c>
      <c r="K180" s="16" t="s">
        <v>594</v>
      </c>
      <c r="L180" s="16">
        <f t="shared" si="46"/>
        <v>0</v>
      </c>
      <c r="M180" s="16" t="s">
        <v>594</v>
      </c>
      <c r="N180" s="16">
        <f t="shared" si="46"/>
        <v>0</v>
      </c>
    </row>
    <row r="181" spans="1:14" ht="13.8" customHeight="1" x14ac:dyDescent="0.3">
      <c r="A181" s="24" t="s">
        <v>414</v>
      </c>
      <c r="B181" s="62" t="s">
        <v>415</v>
      </c>
      <c r="C181" s="24" t="s">
        <v>105</v>
      </c>
      <c r="D181" s="44" t="s">
        <v>420</v>
      </c>
      <c r="E181" s="24" t="s">
        <v>99</v>
      </c>
      <c r="F181" s="24">
        <v>1.42</v>
      </c>
      <c r="G181" s="24"/>
      <c r="H181" s="16" t="s">
        <v>616</v>
      </c>
      <c r="I181" s="16" t="s">
        <v>594</v>
      </c>
      <c r="J181" s="16">
        <f t="shared" si="44"/>
        <v>0</v>
      </c>
      <c r="K181" s="16" t="s">
        <v>594</v>
      </c>
      <c r="L181" s="16">
        <f t="shared" si="46"/>
        <v>0</v>
      </c>
      <c r="M181" s="16" t="s">
        <v>594</v>
      </c>
      <c r="N181" s="16">
        <f t="shared" si="46"/>
        <v>0</v>
      </c>
    </row>
    <row r="182" spans="1:14" ht="13.8" customHeight="1" x14ac:dyDescent="0.3">
      <c r="A182" s="24" t="s">
        <v>414</v>
      </c>
      <c r="B182" s="62" t="s">
        <v>415</v>
      </c>
      <c r="C182" s="24" t="s">
        <v>106</v>
      </c>
      <c r="D182" s="44" t="s">
        <v>421</v>
      </c>
      <c r="E182" s="24" t="s">
        <v>103</v>
      </c>
      <c r="F182" s="24">
        <v>0.81</v>
      </c>
      <c r="G182" s="24"/>
      <c r="H182" s="16" t="s">
        <v>616</v>
      </c>
      <c r="I182" s="16" t="s">
        <v>594</v>
      </c>
      <c r="J182" s="16">
        <f t="shared" si="44"/>
        <v>0</v>
      </c>
      <c r="K182" s="16" t="s">
        <v>594</v>
      </c>
      <c r="L182" s="16">
        <f t="shared" si="46"/>
        <v>0</v>
      </c>
      <c r="M182" s="16" t="s">
        <v>594</v>
      </c>
      <c r="N182" s="16">
        <f t="shared" si="46"/>
        <v>0</v>
      </c>
    </row>
    <row r="183" spans="1:14" ht="13.8" customHeight="1" x14ac:dyDescent="0.3">
      <c r="A183" s="24" t="s">
        <v>414</v>
      </c>
      <c r="B183" s="62" t="s">
        <v>415</v>
      </c>
      <c r="C183" s="24" t="s">
        <v>107</v>
      </c>
      <c r="D183" s="44" t="s">
        <v>422</v>
      </c>
      <c r="E183" s="24" t="s">
        <v>103</v>
      </c>
      <c r="F183" s="24">
        <v>0.81</v>
      </c>
      <c r="G183" s="24"/>
      <c r="H183" s="16" t="s">
        <v>616</v>
      </c>
      <c r="I183" s="16" t="s">
        <v>594</v>
      </c>
      <c r="J183" s="16">
        <f t="shared" si="44"/>
        <v>0</v>
      </c>
      <c r="K183" s="16" t="s">
        <v>594</v>
      </c>
      <c r="L183" s="16">
        <f t="shared" si="46"/>
        <v>0</v>
      </c>
      <c r="M183" s="16" t="s">
        <v>594</v>
      </c>
      <c r="N183" s="16">
        <f t="shared" si="46"/>
        <v>0</v>
      </c>
    </row>
    <row r="184" spans="1:14" ht="13.8" customHeight="1" x14ac:dyDescent="0.3">
      <c r="A184" s="24" t="s">
        <v>414</v>
      </c>
      <c r="B184" s="62" t="s">
        <v>415</v>
      </c>
      <c r="C184" s="24" t="s">
        <v>108</v>
      </c>
      <c r="D184" s="44" t="s">
        <v>423</v>
      </c>
      <c r="E184" s="24" t="s">
        <v>103</v>
      </c>
      <c r="F184" s="24">
        <v>0.81</v>
      </c>
      <c r="G184" s="24"/>
      <c r="H184" s="16" t="s">
        <v>616</v>
      </c>
      <c r="I184" s="16" t="s">
        <v>594</v>
      </c>
      <c r="J184" s="16">
        <f t="shared" si="44"/>
        <v>0</v>
      </c>
      <c r="K184" s="16" t="s">
        <v>594</v>
      </c>
      <c r="L184" s="16">
        <f t="shared" si="46"/>
        <v>0</v>
      </c>
      <c r="M184" s="16" t="s">
        <v>594</v>
      </c>
      <c r="N184" s="16">
        <f t="shared" si="46"/>
        <v>0</v>
      </c>
    </row>
    <row r="185" spans="1:14" ht="13.8" customHeight="1" x14ac:dyDescent="0.3">
      <c r="A185" s="24" t="s">
        <v>414</v>
      </c>
      <c r="B185" s="62" t="s">
        <v>415</v>
      </c>
      <c r="C185" s="24" t="s">
        <v>109</v>
      </c>
      <c r="D185" s="44" t="s">
        <v>424</v>
      </c>
      <c r="E185" s="24" t="s">
        <v>110</v>
      </c>
      <c r="F185" s="24">
        <v>1.53</v>
      </c>
      <c r="G185" s="24"/>
      <c r="H185" s="16" t="s">
        <v>616</v>
      </c>
      <c r="I185" s="16" t="s">
        <v>594</v>
      </c>
      <c r="J185" s="16">
        <f t="shared" si="44"/>
        <v>0</v>
      </c>
      <c r="K185" s="16" t="s">
        <v>594</v>
      </c>
      <c r="L185" s="16">
        <f t="shared" si="46"/>
        <v>0</v>
      </c>
      <c r="M185" s="16" t="s">
        <v>594</v>
      </c>
      <c r="N185" s="16">
        <f t="shared" si="46"/>
        <v>0</v>
      </c>
    </row>
    <row r="186" spans="1:14" ht="13.8" customHeight="1" x14ac:dyDescent="0.3">
      <c r="A186" s="24" t="s">
        <v>414</v>
      </c>
      <c r="B186" s="62" t="s">
        <v>415</v>
      </c>
      <c r="C186" s="24" t="s">
        <v>111</v>
      </c>
      <c r="D186" s="44" t="s">
        <v>425</v>
      </c>
      <c r="E186" s="24" t="s">
        <v>110</v>
      </c>
      <c r="F186" s="24">
        <v>1.53</v>
      </c>
      <c r="G186" s="24"/>
      <c r="H186" s="16" t="s">
        <v>616</v>
      </c>
      <c r="I186" s="16" t="s">
        <v>594</v>
      </c>
      <c r="J186" s="16">
        <f t="shared" si="44"/>
        <v>0</v>
      </c>
      <c r="K186" s="16" t="s">
        <v>594</v>
      </c>
      <c r="L186" s="16">
        <f t="shared" si="46"/>
        <v>0</v>
      </c>
      <c r="M186" s="16" t="s">
        <v>594</v>
      </c>
      <c r="N186" s="16">
        <f t="shared" si="46"/>
        <v>0</v>
      </c>
    </row>
    <row r="187" spans="1:14" ht="13.8" customHeight="1" x14ac:dyDescent="0.3">
      <c r="A187" s="24" t="s">
        <v>414</v>
      </c>
      <c r="B187" s="62" t="s">
        <v>415</v>
      </c>
      <c r="C187" s="24" t="s">
        <v>112</v>
      </c>
      <c r="D187" s="44" t="s">
        <v>426</v>
      </c>
      <c r="E187" s="24" t="s">
        <v>113</v>
      </c>
      <c r="F187" s="24">
        <v>1.83</v>
      </c>
      <c r="G187" s="24"/>
      <c r="H187" s="16" t="s">
        <v>616</v>
      </c>
      <c r="I187" s="16" t="s">
        <v>594</v>
      </c>
      <c r="J187" s="16">
        <f t="shared" si="44"/>
        <v>0</v>
      </c>
      <c r="K187" s="16" t="s">
        <v>594</v>
      </c>
      <c r="L187" s="16">
        <f t="shared" si="46"/>
        <v>0</v>
      </c>
      <c r="M187" s="16" t="s">
        <v>594</v>
      </c>
      <c r="N187" s="16">
        <f t="shared" si="46"/>
        <v>0</v>
      </c>
    </row>
    <row r="188" spans="1:14" ht="13.8" customHeight="1" x14ac:dyDescent="0.3">
      <c r="A188" s="25" t="s">
        <v>414</v>
      </c>
      <c r="B188" s="63" t="s">
        <v>415</v>
      </c>
      <c r="C188" s="25" t="s">
        <v>114</v>
      </c>
      <c r="D188" s="45" t="s">
        <v>427</v>
      </c>
      <c r="E188" s="25" t="s">
        <v>113</v>
      </c>
      <c r="F188" s="25">
        <v>1.83</v>
      </c>
      <c r="G188" s="25"/>
      <c r="H188" s="16" t="s">
        <v>616</v>
      </c>
      <c r="I188" s="16" t="s">
        <v>594</v>
      </c>
      <c r="J188" s="16">
        <f t="shared" si="44"/>
        <v>0</v>
      </c>
      <c r="K188" s="16" t="s">
        <v>594</v>
      </c>
      <c r="L188" s="16">
        <f t="shared" si="46"/>
        <v>0</v>
      </c>
      <c r="M188" s="16" t="s">
        <v>594</v>
      </c>
      <c r="N188" s="16">
        <f t="shared" si="46"/>
        <v>0</v>
      </c>
    </row>
    <row r="189" spans="1:14" ht="13.8" customHeight="1" x14ac:dyDescent="0.3">
      <c r="A189" s="22" t="s">
        <v>414</v>
      </c>
      <c r="B189" s="8" t="s">
        <v>428</v>
      </c>
      <c r="C189" s="22" t="s">
        <v>115</v>
      </c>
      <c r="D189" s="8" t="s">
        <v>428</v>
      </c>
      <c r="E189" s="22"/>
      <c r="F189" s="22">
        <v>3.67</v>
      </c>
      <c r="G189" s="22"/>
      <c r="H189" s="22"/>
      <c r="I189" s="22"/>
      <c r="J189" s="15">
        <f>SUM(J190:J192)</f>
        <v>0</v>
      </c>
      <c r="K189" s="22"/>
      <c r="L189" s="15">
        <f>SUM(L190:L192)</f>
        <v>0</v>
      </c>
      <c r="M189" s="22"/>
      <c r="N189" s="15">
        <f>SUM(N190:N192)</f>
        <v>0</v>
      </c>
    </row>
    <row r="190" spans="1:14" ht="13.8" customHeight="1" x14ac:dyDescent="0.3">
      <c r="A190" s="23" t="s">
        <v>414</v>
      </c>
      <c r="B190" s="61" t="s">
        <v>428</v>
      </c>
      <c r="C190" s="23" t="s">
        <v>116</v>
      </c>
      <c r="D190" s="43" t="s">
        <v>429</v>
      </c>
      <c r="E190" s="23" t="s">
        <v>101</v>
      </c>
      <c r="F190" s="23">
        <v>1.02</v>
      </c>
      <c r="G190" s="23"/>
      <c r="H190" s="16" t="s">
        <v>616</v>
      </c>
      <c r="I190" s="16" t="s">
        <v>594</v>
      </c>
      <c r="J190" s="16">
        <f t="shared" si="44"/>
        <v>0</v>
      </c>
      <c r="K190" s="16" t="s">
        <v>594</v>
      </c>
      <c r="L190" s="16">
        <f t="shared" ref="L190:N192" si="47">IF(K190="green",1,IF(K190="yellow",0.5,0))*$F190</f>
        <v>0</v>
      </c>
      <c r="M190" s="16" t="s">
        <v>594</v>
      </c>
      <c r="N190" s="16">
        <f t="shared" si="47"/>
        <v>0</v>
      </c>
    </row>
    <row r="191" spans="1:14" ht="13.8" customHeight="1" x14ac:dyDescent="0.3">
      <c r="A191" s="24" t="s">
        <v>414</v>
      </c>
      <c r="B191" s="62" t="s">
        <v>428</v>
      </c>
      <c r="C191" s="24" t="s">
        <v>117</v>
      </c>
      <c r="D191" s="44" t="s">
        <v>430</v>
      </c>
      <c r="E191" s="24" t="s">
        <v>110</v>
      </c>
      <c r="F191" s="24">
        <v>1.53</v>
      </c>
      <c r="G191" s="24"/>
      <c r="H191" s="16" t="s">
        <v>616</v>
      </c>
      <c r="I191" s="16" t="s">
        <v>594</v>
      </c>
      <c r="J191" s="16">
        <f t="shared" si="44"/>
        <v>0</v>
      </c>
      <c r="K191" s="16" t="s">
        <v>594</v>
      </c>
      <c r="L191" s="16">
        <f t="shared" si="47"/>
        <v>0</v>
      </c>
      <c r="M191" s="16" t="s">
        <v>594</v>
      </c>
      <c r="N191" s="16">
        <f t="shared" si="47"/>
        <v>0</v>
      </c>
    </row>
    <row r="192" spans="1:14" ht="13.8" customHeight="1" x14ac:dyDescent="0.3">
      <c r="A192" s="25" t="s">
        <v>414</v>
      </c>
      <c r="B192" s="63" t="s">
        <v>428</v>
      </c>
      <c r="C192" s="25" t="s">
        <v>118</v>
      </c>
      <c r="D192" s="45" t="s">
        <v>431</v>
      </c>
      <c r="E192" s="25" t="s">
        <v>119</v>
      </c>
      <c r="F192" s="25">
        <v>1.1200000000000001</v>
      </c>
      <c r="G192" s="25"/>
      <c r="H192" s="16" t="s">
        <v>616</v>
      </c>
      <c r="I192" s="16" t="s">
        <v>594</v>
      </c>
      <c r="J192" s="16">
        <f t="shared" si="44"/>
        <v>0</v>
      </c>
      <c r="K192" s="16" t="s">
        <v>594</v>
      </c>
      <c r="L192" s="16">
        <f t="shared" si="47"/>
        <v>0</v>
      </c>
      <c r="M192" s="16" t="s">
        <v>594</v>
      </c>
      <c r="N192" s="16">
        <f t="shared" si="47"/>
        <v>0</v>
      </c>
    </row>
    <row r="193" spans="1:14" ht="13.8" customHeight="1" x14ac:dyDescent="0.3">
      <c r="A193" s="22" t="s">
        <v>414</v>
      </c>
      <c r="B193" s="8" t="s">
        <v>432</v>
      </c>
      <c r="C193" s="22" t="s">
        <v>120</v>
      </c>
      <c r="D193" s="8" t="s">
        <v>432</v>
      </c>
      <c r="E193" s="22"/>
      <c r="F193" s="22">
        <v>1.73</v>
      </c>
      <c r="G193" s="22"/>
      <c r="H193" s="22"/>
      <c r="I193" s="22"/>
      <c r="J193" s="15">
        <f>SUM(J194:J195)</f>
        <v>0</v>
      </c>
      <c r="K193" s="22"/>
      <c r="L193" s="15">
        <f>SUM(L194:L195)</f>
        <v>0</v>
      </c>
      <c r="M193" s="22"/>
      <c r="N193" s="15">
        <f>SUM(N194:N195)</f>
        <v>0</v>
      </c>
    </row>
    <row r="194" spans="1:14" ht="13.8" customHeight="1" x14ac:dyDescent="0.3">
      <c r="A194" s="23" t="s">
        <v>414</v>
      </c>
      <c r="B194" s="61" t="s">
        <v>432</v>
      </c>
      <c r="C194" s="23" t="s">
        <v>121</v>
      </c>
      <c r="D194" s="43" t="s">
        <v>434</v>
      </c>
      <c r="E194" s="23" t="s">
        <v>103</v>
      </c>
      <c r="F194" s="23">
        <v>0.81</v>
      </c>
      <c r="G194" s="23"/>
      <c r="H194" s="16" t="s">
        <v>616</v>
      </c>
      <c r="I194" s="16" t="s">
        <v>594</v>
      </c>
      <c r="J194" s="16">
        <f t="shared" ref="J194:L195" si="48">IF(I194="green",1,IF(I194="yellow",0.5,0))*F194</f>
        <v>0</v>
      </c>
      <c r="K194" s="16" t="s">
        <v>594</v>
      </c>
      <c r="L194" s="16">
        <f t="shared" ref="L194:N195" si="49">IF(K194="green",1,IF(K194="yellow",0.5,0))*$F194</f>
        <v>0</v>
      </c>
      <c r="M194" s="16" t="s">
        <v>594</v>
      </c>
      <c r="N194" s="16">
        <f t="shared" si="49"/>
        <v>0</v>
      </c>
    </row>
    <row r="195" spans="1:14" ht="13.8" customHeight="1" x14ac:dyDescent="0.3">
      <c r="A195" s="24" t="s">
        <v>414</v>
      </c>
      <c r="B195" s="62" t="s">
        <v>432</v>
      </c>
      <c r="C195" s="24" t="s">
        <v>122</v>
      </c>
      <c r="D195" s="44" t="s">
        <v>433</v>
      </c>
      <c r="E195" s="24" t="s">
        <v>123</v>
      </c>
      <c r="F195" s="24">
        <v>0.92</v>
      </c>
      <c r="G195" s="24"/>
      <c r="H195" s="16" t="s">
        <v>616</v>
      </c>
      <c r="I195" s="16" t="s">
        <v>594</v>
      </c>
      <c r="J195" s="16">
        <f t="shared" si="48"/>
        <v>0</v>
      </c>
      <c r="K195" s="16" t="s">
        <v>594</v>
      </c>
      <c r="L195" s="16">
        <f t="shared" si="49"/>
        <v>0</v>
      </c>
      <c r="M195" s="16" t="s">
        <v>594</v>
      </c>
      <c r="N195" s="16">
        <f t="shared" si="49"/>
        <v>0</v>
      </c>
    </row>
    <row r="196" spans="1:14" ht="13.8" customHeight="1" x14ac:dyDescent="0.3">
      <c r="A196" s="22" t="s">
        <v>414</v>
      </c>
      <c r="B196" s="8" t="s">
        <v>465</v>
      </c>
      <c r="C196" s="22" t="s">
        <v>124</v>
      </c>
      <c r="D196" s="8" t="s">
        <v>465</v>
      </c>
      <c r="E196" s="22"/>
      <c r="F196" s="22">
        <v>4.59</v>
      </c>
      <c r="G196" s="22"/>
      <c r="H196" s="22"/>
      <c r="I196" s="22"/>
      <c r="J196" s="15">
        <f>SUM(J197:J199)</f>
        <v>0</v>
      </c>
      <c r="K196" s="22"/>
      <c r="L196" s="15">
        <f>SUM(L197:L199)</f>
        <v>0</v>
      </c>
      <c r="M196" s="22"/>
      <c r="N196" s="15">
        <f>SUM(N197:N199)</f>
        <v>0</v>
      </c>
    </row>
    <row r="197" spans="1:14" ht="13.8" customHeight="1" x14ac:dyDescent="0.3">
      <c r="A197" s="23" t="s">
        <v>414</v>
      </c>
      <c r="B197" s="61" t="s">
        <v>465</v>
      </c>
      <c r="C197" s="23" t="s">
        <v>125</v>
      </c>
      <c r="D197" s="43" t="s">
        <v>435</v>
      </c>
      <c r="E197" s="23" t="s">
        <v>110</v>
      </c>
      <c r="F197" s="23">
        <v>1.53</v>
      </c>
      <c r="G197" s="23"/>
      <c r="H197" s="16" t="s">
        <v>616</v>
      </c>
      <c r="I197" s="16" t="s">
        <v>594</v>
      </c>
      <c r="J197" s="16">
        <f t="shared" ref="J197:L199" si="50">IF(I197="green",1,IF(I197="yellow",0.5,0))*F197</f>
        <v>0</v>
      </c>
      <c r="K197" s="16" t="s">
        <v>594</v>
      </c>
      <c r="L197" s="16">
        <f t="shared" ref="L197:N199" si="51">IF(K197="green",1,IF(K197="yellow",0.5,0))*$F197</f>
        <v>0</v>
      </c>
      <c r="M197" s="16" t="s">
        <v>594</v>
      </c>
      <c r="N197" s="16">
        <f t="shared" si="51"/>
        <v>0</v>
      </c>
    </row>
    <row r="198" spans="1:14" ht="13.8" customHeight="1" x14ac:dyDescent="0.3">
      <c r="A198" s="24" t="s">
        <v>414</v>
      </c>
      <c r="B198" s="62" t="s">
        <v>465</v>
      </c>
      <c r="C198" s="24" t="s">
        <v>126</v>
      </c>
      <c r="D198" s="44" t="s">
        <v>436</v>
      </c>
      <c r="E198" s="24" t="s">
        <v>110</v>
      </c>
      <c r="F198" s="24">
        <v>1.53</v>
      </c>
      <c r="G198" s="24"/>
      <c r="H198" s="16" t="s">
        <v>616</v>
      </c>
      <c r="I198" s="16" t="s">
        <v>594</v>
      </c>
      <c r="J198" s="16">
        <f t="shared" si="50"/>
        <v>0</v>
      </c>
      <c r="K198" s="16" t="s">
        <v>594</v>
      </c>
      <c r="L198" s="16">
        <f t="shared" si="51"/>
        <v>0</v>
      </c>
      <c r="M198" s="16" t="s">
        <v>594</v>
      </c>
      <c r="N198" s="16">
        <f t="shared" si="51"/>
        <v>0</v>
      </c>
    </row>
    <row r="199" spans="1:14" ht="13.8" customHeight="1" x14ac:dyDescent="0.3">
      <c r="A199" s="26" t="s">
        <v>414</v>
      </c>
      <c r="B199" s="64" t="s">
        <v>465</v>
      </c>
      <c r="C199" s="26" t="s">
        <v>127</v>
      </c>
      <c r="D199" s="46" t="s">
        <v>437</v>
      </c>
      <c r="E199" s="26" t="s">
        <v>110</v>
      </c>
      <c r="F199" s="26">
        <v>1.53</v>
      </c>
      <c r="G199" s="26"/>
      <c r="H199" s="16" t="s">
        <v>616</v>
      </c>
      <c r="I199" s="16" t="s">
        <v>594</v>
      </c>
      <c r="J199" s="16">
        <f t="shared" si="50"/>
        <v>0</v>
      </c>
      <c r="K199" s="16" t="s">
        <v>594</v>
      </c>
      <c r="L199" s="16">
        <f t="shared" si="51"/>
        <v>0</v>
      </c>
      <c r="M199" s="16" t="s">
        <v>594</v>
      </c>
      <c r="N199" s="16">
        <f t="shared" si="51"/>
        <v>0</v>
      </c>
    </row>
    <row r="200" spans="1:14" ht="13.8" customHeight="1" x14ac:dyDescent="0.3">
      <c r="A200" s="22" t="s">
        <v>414</v>
      </c>
      <c r="B200" s="8" t="s">
        <v>466</v>
      </c>
      <c r="C200" s="22" t="s">
        <v>128</v>
      </c>
      <c r="D200" s="8" t="s">
        <v>466</v>
      </c>
      <c r="E200" s="22"/>
      <c r="F200" s="22">
        <v>7.74</v>
      </c>
      <c r="G200" s="22"/>
      <c r="H200" s="22"/>
      <c r="I200" s="22"/>
      <c r="J200" s="15">
        <f>SUM(J201:J206)</f>
        <v>0</v>
      </c>
      <c r="K200" s="22"/>
      <c r="L200" s="15">
        <f>SUM(L201:L206)</f>
        <v>0</v>
      </c>
      <c r="M200" s="22"/>
      <c r="N200" s="15">
        <f>SUM(N201:N206)</f>
        <v>0</v>
      </c>
    </row>
    <row r="201" spans="1:14" ht="13.8" customHeight="1" x14ac:dyDescent="0.3">
      <c r="A201" s="27" t="s">
        <v>414</v>
      </c>
      <c r="B201" s="65" t="s">
        <v>466</v>
      </c>
      <c r="C201" s="27" t="s">
        <v>129</v>
      </c>
      <c r="D201" s="47" t="s">
        <v>438</v>
      </c>
      <c r="E201" s="27" t="s">
        <v>110</v>
      </c>
      <c r="F201" s="27">
        <v>1.53</v>
      </c>
      <c r="G201" s="27"/>
      <c r="H201" s="16" t="s">
        <v>616</v>
      </c>
      <c r="I201" s="16" t="s">
        <v>594</v>
      </c>
      <c r="J201" s="16">
        <f t="shared" ref="J201:L206" si="52">IF(I201="green",1,IF(I201="yellow",0.5,0))*F201</f>
        <v>0</v>
      </c>
      <c r="K201" s="16" t="s">
        <v>594</v>
      </c>
      <c r="L201" s="16">
        <f t="shared" ref="L201:N206" si="53">IF(K201="green",1,IF(K201="yellow",0.5,0))*$F201</f>
        <v>0</v>
      </c>
      <c r="M201" s="16" t="s">
        <v>594</v>
      </c>
      <c r="N201" s="16">
        <f t="shared" si="53"/>
        <v>0</v>
      </c>
    </row>
    <row r="202" spans="1:14" ht="13.8" customHeight="1" x14ac:dyDescent="0.3">
      <c r="A202" s="24" t="s">
        <v>414</v>
      </c>
      <c r="B202" s="62" t="s">
        <v>466</v>
      </c>
      <c r="C202" s="24" t="s">
        <v>130</v>
      </c>
      <c r="D202" s="44" t="s">
        <v>439</v>
      </c>
      <c r="E202" s="24" t="s">
        <v>110</v>
      </c>
      <c r="F202" s="24">
        <v>1.53</v>
      </c>
      <c r="G202" s="24"/>
      <c r="H202" s="16" t="s">
        <v>616</v>
      </c>
      <c r="I202" s="16" t="s">
        <v>594</v>
      </c>
      <c r="J202" s="16">
        <f t="shared" si="52"/>
        <v>0</v>
      </c>
      <c r="K202" s="16" t="s">
        <v>594</v>
      </c>
      <c r="L202" s="16">
        <f t="shared" si="53"/>
        <v>0</v>
      </c>
      <c r="M202" s="16" t="s">
        <v>594</v>
      </c>
      <c r="N202" s="16">
        <f t="shared" si="53"/>
        <v>0</v>
      </c>
    </row>
    <row r="203" spans="1:14" ht="13.8" customHeight="1" x14ac:dyDescent="0.3">
      <c r="A203" s="24" t="s">
        <v>414</v>
      </c>
      <c r="B203" s="62" t="s">
        <v>466</v>
      </c>
      <c r="C203" s="24" t="s">
        <v>131</v>
      </c>
      <c r="D203" s="44" t="s">
        <v>440</v>
      </c>
      <c r="E203" s="24" t="s">
        <v>103</v>
      </c>
      <c r="F203" s="24">
        <v>0.81</v>
      </c>
      <c r="G203" s="24"/>
      <c r="H203" s="16" t="s">
        <v>616</v>
      </c>
      <c r="I203" s="16" t="s">
        <v>594</v>
      </c>
      <c r="J203" s="16">
        <f t="shared" si="52"/>
        <v>0</v>
      </c>
      <c r="K203" s="16" t="s">
        <v>594</v>
      </c>
      <c r="L203" s="16">
        <f t="shared" si="53"/>
        <v>0</v>
      </c>
      <c r="M203" s="16" t="s">
        <v>594</v>
      </c>
      <c r="N203" s="16">
        <f t="shared" si="53"/>
        <v>0</v>
      </c>
    </row>
    <row r="204" spans="1:14" ht="13.8" customHeight="1" x14ac:dyDescent="0.3">
      <c r="A204" s="24" t="s">
        <v>414</v>
      </c>
      <c r="B204" s="62" t="s">
        <v>466</v>
      </c>
      <c r="C204" s="24" t="s">
        <v>132</v>
      </c>
      <c r="D204" s="44" t="s">
        <v>441</v>
      </c>
      <c r="E204" s="24" t="s">
        <v>110</v>
      </c>
      <c r="F204" s="24">
        <v>1.53</v>
      </c>
      <c r="G204" s="24"/>
      <c r="H204" s="16" t="s">
        <v>616</v>
      </c>
      <c r="I204" s="16" t="s">
        <v>594</v>
      </c>
      <c r="J204" s="16">
        <f t="shared" si="52"/>
        <v>0</v>
      </c>
      <c r="K204" s="16" t="s">
        <v>594</v>
      </c>
      <c r="L204" s="16">
        <f t="shared" si="53"/>
        <v>0</v>
      </c>
      <c r="M204" s="16" t="s">
        <v>594</v>
      </c>
      <c r="N204" s="16">
        <f t="shared" si="53"/>
        <v>0</v>
      </c>
    </row>
    <row r="205" spans="1:14" ht="13.8" customHeight="1" x14ac:dyDescent="0.3">
      <c r="A205" s="24" t="s">
        <v>414</v>
      </c>
      <c r="B205" s="62" t="s">
        <v>466</v>
      </c>
      <c r="C205" s="24" t="s">
        <v>133</v>
      </c>
      <c r="D205" s="44" t="s">
        <v>442</v>
      </c>
      <c r="E205" s="24" t="s">
        <v>110</v>
      </c>
      <c r="F205" s="24">
        <v>1.53</v>
      </c>
      <c r="G205" s="24"/>
      <c r="H205" s="16" t="s">
        <v>616</v>
      </c>
      <c r="I205" s="16" t="s">
        <v>594</v>
      </c>
      <c r="J205" s="16">
        <f t="shared" si="52"/>
        <v>0</v>
      </c>
      <c r="K205" s="16" t="s">
        <v>594</v>
      </c>
      <c r="L205" s="16">
        <f t="shared" si="53"/>
        <v>0</v>
      </c>
      <c r="M205" s="16" t="s">
        <v>594</v>
      </c>
      <c r="N205" s="16">
        <f t="shared" si="53"/>
        <v>0</v>
      </c>
    </row>
    <row r="206" spans="1:14" ht="13.8" customHeight="1" x14ac:dyDescent="0.3">
      <c r="A206" s="26" t="s">
        <v>414</v>
      </c>
      <c r="B206" s="64" t="s">
        <v>466</v>
      </c>
      <c r="C206" s="26" t="s">
        <v>134</v>
      </c>
      <c r="D206" s="46" t="s">
        <v>443</v>
      </c>
      <c r="E206" s="26" t="s">
        <v>103</v>
      </c>
      <c r="F206" s="26">
        <v>0.81</v>
      </c>
      <c r="G206" s="26"/>
      <c r="H206" s="16" t="s">
        <v>616</v>
      </c>
      <c r="I206" s="16" t="s">
        <v>594</v>
      </c>
      <c r="J206" s="16">
        <f t="shared" si="52"/>
        <v>0</v>
      </c>
      <c r="K206" s="16" t="s">
        <v>594</v>
      </c>
      <c r="L206" s="16">
        <f t="shared" si="53"/>
        <v>0</v>
      </c>
      <c r="M206" s="16" t="s">
        <v>594</v>
      </c>
      <c r="N206" s="16">
        <f t="shared" si="53"/>
        <v>0</v>
      </c>
    </row>
    <row r="207" spans="1:14" s="3" customFormat="1" ht="13.8" customHeight="1" x14ac:dyDescent="0.3">
      <c r="A207" s="22" t="s">
        <v>414</v>
      </c>
      <c r="B207" s="8" t="s">
        <v>444</v>
      </c>
      <c r="C207" s="22" t="s">
        <v>135</v>
      </c>
      <c r="D207" s="8" t="s">
        <v>444</v>
      </c>
      <c r="E207" s="22"/>
      <c r="F207" s="22">
        <v>11.02</v>
      </c>
      <c r="G207" s="22"/>
      <c r="H207" s="22"/>
      <c r="I207" s="22"/>
      <c r="J207" s="15">
        <f>SUM(J208:J215)</f>
        <v>0</v>
      </c>
      <c r="K207" s="22"/>
      <c r="L207" s="15">
        <f>SUM(L208:L215)</f>
        <v>0</v>
      </c>
      <c r="M207" s="22"/>
      <c r="N207" s="15">
        <f>SUM(N208:N215)</f>
        <v>0</v>
      </c>
    </row>
    <row r="208" spans="1:14" ht="13.8" customHeight="1" x14ac:dyDescent="0.3">
      <c r="A208" s="28" t="s">
        <v>414</v>
      </c>
      <c r="B208" s="66" t="s">
        <v>444</v>
      </c>
      <c r="C208" s="28" t="s">
        <v>136</v>
      </c>
      <c r="D208" s="48" t="s">
        <v>445</v>
      </c>
      <c r="E208" s="28" t="s">
        <v>123</v>
      </c>
      <c r="F208" s="28">
        <v>0.92</v>
      </c>
      <c r="G208" s="28"/>
      <c r="H208" s="16" t="s">
        <v>616</v>
      </c>
      <c r="I208" s="16" t="s">
        <v>594</v>
      </c>
      <c r="J208" s="16">
        <f t="shared" ref="J208:L215" si="54">IF(I208="green",1,IF(I208="yellow",0.5,0))*F208</f>
        <v>0</v>
      </c>
      <c r="K208" s="16" t="s">
        <v>594</v>
      </c>
      <c r="L208" s="16">
        <f t="shared" ref="L208:N215" si="55">IF(K208="green",1,IF(K208="yellow",0.5,0))*$F208</f>
        <v>0</v>
      </c>
      <c r="M208" s="16" t="s">
        <v>594</v>
      </c>
      <c r="N208" s="16">
        <f t="shared" si="55"/>
        <v>0</v>
      </c>
    </row>
    <row r="209" spans="1:14" ht="13.8" customHeight="1" x14ac:dyDescent="0.3">
      <c r="A209" s="29" t="s">
        <v>414</v>
      </c>
      <c r="B209" s="67" t="s">
        <v>444</v>
      </c>
      <c r="C209" s="29" t="s">
        <v>137</v>
      </c>
      <c r="D209" s="49" t="s">
        <v>446</v>
      </c>
      <c r="E209" s="29" t="s">
        <v>110</v>
      </c>
      <c r="F209" s="29">
        <v>1.53</v>
      </c>
      <c r="G209" s="29"/>
      <c r="H209" s="16" t="s">
        <v>616</v>
      </c>
      <c r="I209" s="16" t="s">
        <v>594</v>
      </c>
      <c r="J209" s="16">
        <f t="shared" si="54"/>
        <v>0</v>
      </c>
      <c r="K209" s="16" t="s">
        <v>594</v>
      </c>
      <c r="L209" s="16">
        <f t="shared" si="55"/>
        <v>0</v>
      </c>
      <c r="M209" s="16" t="s">
        <v>594</v>
      </c>
      <c r="N209" s="16">
        <f t="shared" si="55"/>
        <v>0</v>
      </c>
    </row>
    <row r="210" spans="1:14" ht="13.8" customHeight="1" x14ac:dyDescent="0.3">
      <c r="A210" s="29" t="s">
        <v>414</v>
      </c>
      <c r="B210" s="67" t="s">
        <v>444</v>
      </c>
      <c r="C210" s="29" t="s">
        <v>138</v>
      </c>
      <c r="D210" s="49" t="s">
        <v>447</v>
      </c>
      <c r="E210" s="29" t="s">
        <v>123</v>
      </c>
      <c r="F210" s="29">
        <v>0.92</v>
      </c>
      <c r="G210" s="29"/>
      <c r="H210" s="16" t="s">
        <v>616</v>
      </c>
      <c r="I210" s="16" t="s">
        <v>594</v>
      </c>
      <c r="J210" s="16">
        <f t="shared" si="54"/>
        <v>0</v>
      </c>
      <c r="K210" s="16" t="s">
        <v>594</v>
      </c>
      <c r="L210" s="16">
        <f t="shared" si="55"/>
        <v>0</v>
      </c>
      <c r="M210" s="16" t="s">
        <v>594</v>
      </c>
      <c r="N210" s="16">
        <f t="shared" si="55"/>
        <v>0</v>
      </c>
    </row>
    <row r="211" spans="1:14" ht="13.8" customHeight="1" x14ac:dyDescent="0.3">
      <c r="A211" s="29" t="s">
        <v>414</v>
      </c>
      <c r="B211" s="67" t="s">
        <v>444</v>
      </c>
      <c r="C211" s="29" t="s">
        <v>139</v>
      </c>
      <c r="D211" s="49" t="s">
        <v>448</v>
      </c>
      <c r="E211" s="29" t="s">
        <v>110</v>
      </c>
      <c r="F211" s="29">
        <v>1.53</v>
      </c>
      <c r="G211" s="29"/>
      <c r="H211" s="16" t="s">
        <v>616</v>
      </c>
      <c r="I211" s="16" t="s">
        <v>594</v>
      </c>
      <c r="J211" s="16">
        <f t="shared" si="54"/>
        <v>0</v>
      </c>
      <c r="K211" s="16" t="s">
        <v>594</v>
      </c>
      <c r="L211" s="16">
        <f t="shared" si="55"/>
        <v>0</v>
      </c>
      <c r="M211" s="16" t="s">
        <v>594</v>
      </c>
      <c r="N211" s="16">
        <f t="shared" si="55"/>
        <v>0</v>
      </c>
    </row>
    <row r="212" spans="1:14" ht="13.8" customHeight="1" x14ac:dyDescent="0.3">
      <c r="A212" s="29" t="s">
        <v>414</v>
      </c>
      <c r="B212" s="67" t="s">
        <v>444</v>
      </c>
      <c r="C212" s="29" t="s">
        <v>140</v>
      </c>
      <c r="D212" s="49" t="s">
        <v>449</v>
      </c>
      <c r="E212" s="29" t="s">
        <v>110</v>
      </c>
      <c r="F212" s="29">
        <v>1.53</v>
      </c>
      <c r="G212" s="29"/>
      <c r="H212" s="16" t="s">
        <v>616</v>
      </c>
      <c r="I212" s="16" t="s">
        <v>594</v>
      </c>
      <c r="J212" s="16">
        <f t="shared" si="54"/>
        <v>0</v>
      </c>
      <c r="K212" s="16" t="s">
        <v>594</v>
      </c>
      <c r="L212" s="16">
        <f t="shared" si="55"/>
        <v>0</v>
      </c>
      <c r="M212" s="16" t="s">
        <v>594</v>
      </c>
      <c r="N212" s="16">
        <f t="shared" si="55"/>
        <v>0</v>
      </c>
    </row>
    <row r="213" spans="1:14" ht="13.8" customHeight="1" x14ac:dyDescent="0.3">
      <c r="A213" s="29" t="s">
        <v>414</v>
      </c>
      <c r="B213" s="67" t="s">
        <v>444</v>
      </c>
      <c r="C213" s="29" t="s">
        <v>141</v>
      </c>
      <c r="D213" s="49" t="s">
        <v>450</v>
      </c>
      <c r="E213" s="29" t="s">
        <v>110</v>
      </c>
      <c r="F213" s="29">
        <v>1.53</v>
      </c>
      <c r="G213" s="29"/>
      <c r="H213" s="16" t="s">
        <v>616</v>
      </c>
      <c r="I213" s="16" t="s">
        <v>594</v>
      </c>
      <c r="J213" s="16">
        <f t="shared" si="54"/>
        <v>0</v>
      </c>
      <c r="K213" s="16" t="s">
        <v>594</v>
      </c>
      <c r="L213" s="16">
        <f t="shared" si="55"/>
        <v>0</v>
      </c>
      <c r="M213" s="16" t="s">
        <v>594</v>
      </c>
      <c r="N213" s="16">
        <f t="shared" si="55"/>
        <v>0</v>
      </c>
    </row>
    <row r="214" spans="1:14" ht="13.8" customHeight="1" x14ac:dyDescent="0.3">
      <c r="A214" s="29" t="s">
        <v>414</v>
      </c>
      <c r="B214" s="67" t="s">
        <v>444</v>
      </c>
      <c r="C214" s="29" t="s">
        <v>142</v>
      </c>
      <c r="D214" s="49" t="s">
        <v>583</v>
      </c>
      <c r="E214" s="29" t="s">
        <v>110</v>
      </c>
      <c r="F214" s="29">
        <v>1.53</v>
      </c>
      <c r="G214" s="29"/>
      <c r="H214" s="16" t="s">
        <v>616</v>
      </c>
      <c r="I214" s="16" t="s">
        <v>594</v>
      </c>
      <c r="J214" s="16">
        <f t="shared" si="54"/>
        <v>0</v>
      </c>
      <c r="K214" s="16" t="s">
        <v>594</v>
      </c>
      <c r="L214" s="16">
        <f t="shared" si="55"/>
        <v>0</v>
      </c>
      <c r="M214" s="16" t="s">
        <v>594</v>
      </c>
      <c r="N214" s="16">
        <f t="shared" si="55"/>
        <v>0</v>
      </c>
    </row>
    <row r="215" spans="1:14" ht="13.8" customHeight="1" x14ac:dyDescent="0.3">
      <c r="A215" s="30" t="s">
        <v>414</v>
      </c>
      <c r="B215" s="68" t="s">
        <v>444</v>
      </c>
      <c r="C215" s="30" t="s">
        <v>143</v>
      </c>
      <c r="D215" s="50" t="s">
        <v>144</v>
      </c>
      <c r="E215" s="30" t="s">
        <v>110</v>
      </c>
      <c r="F215" s="30">
        <v>1.53</v>
      </c>
      <c r="G215" s="30"/>
      <c r="H215" s="16" t="s">
        <v>616</v>
      </c>
      <c r="I215" s="16" t="s">
        <v>594</v>
      </c>
      <c r="J215" s="16">
        <f t="shared" si="54"/>
        <v>0</v>
      </c>
      <c r="K215" s="16" t="s">
        <v>594</v>
      </c>
      <c r="L215" s="16">
        <f t="shared" si="55"/>
        <v>0</v>
      </c>
      <c r="M215" s="16" t="s">
        <v>594</v>
      </c>
      <c r="N215" s="16">
        <f t="shared" si="55"/>
        <v>0</v>
      </c>
    </row>
    <row r="216" spans="1:14" s="3" customFormat="1" ht="13.8" customHeight="1" x14ac:dyDescent="0.3">
      <c r="A216" s="31" t="s">
        <v>451</v>
      </c>
      <c r="B216" s="6" t="s">
        <v>451</v>
      </c>
      <c r="C216" s="31">
        <v>8</v>
      </c>
      <c r="D216" s="6" t="s">
        <v>451</v>
      </c>
      <c r="E216" s="31"/>
      <c r="F216" s="31">
        <v>32.130000000000003</v>
      </c>
      <c r="G216" s="31"/>
      <c r="H216" s="31"/>
      <c r="I216" s="31"/>
      <c r="J216" s="31">
        <f>+J217+J224+J231+J238+J244</f>
        <v>0</v>
      </c>
      <c r="K216" s="31"/>
      <c r="L216" s="31">
        <f>+L217+L224+L231+L238+L244</f>
        <v>0</v>
      </c>
      <c r="M216" s="31"/>
      <c r="N216" s="31">
        <f>+N217+N224+N231+N238+N244</f>
        <v>0</v>
      </c>
    </row>
    <row r="217" spans="1:14" s="3" customFormat="1" ht="13.8" customHeight="1" x14ac:dyDescent="0.3">
      <c r="A217" s="22" t="s">
        <v>451</v>
      </c>
      <c r="B217" s="8" t="s">
        <v>452</v>
      </c>
      <c r="C217" s="22" t="s">
        <v>145</v>
      </c>
      <c r="D217" s="8" t="s">
        <v>452</v>
      </c>
      <c r="E217" s="22"/>
      <c r="F217" s="22">
        <v>6.1</v>
      </c>
      <c r="G217" s="22"/>
      <c r="H217" s="22"/>
      <c r="I217" s="22"/>
      <c r="J217" s="15">
        <f>SUM(J218:J223)</f>
        <v>0</v>
      </c>
      <c r="K217" s="22"/>
      <c r="L217" s="15">
        <f>SUM(L218:L223)</f>
        <v>0</v>
      </c>
      <c r="M217" s="22"/>
      <c r="N217" s="15">
        <f>SUM(N218:N223)</f>
        <v>0</v>
      </c>
    </row>
    <row r="218" spans="1:14" ht="13.8" customHeight="1" x14ac:dyDescent="0.3">
      <c r="A218" s="27" t="s">
        <v>451</v>
      </c>
      <c r="B218" s="65" t="s">
        <v>452</v>
      </c>
      <c r="C218" s="27" t="s">
        <v>146</v>
      </c>
      <c r="D218" s="47" t="s">
        <v>453</v>
      </c>
      <c r="E218" s="27" t="s">
        <v>123</v>
      </c>
      <c r="F218" s="27">
        <v>0.92</v>
      </c>
      <c r="G218" s="27"/>
      <c r="H218" s="16" t="s">
        <v>616</v>
      </c>
      <c r="I218" s="16" t="s">
        <v>594</v>
      </c>
      <c r="J218" s="16">
        <f t="shared" ref="J218:L223" si="56">IF(I218="green",1,IF(I218="yellow",0.5,0))*F218</f>
        <v>0</v>
      </c>
      <c r="K218" s="16" t="s">
        <v>594</v>
      </c>
      <c r="L218" s="16">
        <f t="shared" ref="L218:N223" si="57">IF(K218="green",1,IF(K218="yellow",0.5,0))*$F218</f>
        <v>0</v>
      </c>
      <c r="M218" s="16" t="s">
        <v>594</v>
      </c>
      <c r="N218" s="16">
        <f t="shared" si="57"/>
        <v>0</v>
      </c>
    </row>
    <row r="219" spans="1:14" ht="13.8" customHeight="1" x14ac:dyDescent="0.3">
      <c r="A219" s="24" t="s">
        <v>451</v>
      </c>
      <c r="B219" s="62" t="s">
        <v>452</v>
      </c>
      <c r="C219" s="24" t="s">
        <v>147</v>
      </c>
      <c r="D219" s="44" t="s">
        <v>454</v>
      </c>
      <c r="E219" s="24" t="s">
        <v>103</v>
      </c>
      <c r="F219" s="24">
        <v>0.81</v>
      </c>
      <c r="G219" s="24"/>
      <c r="H219" s="16" t="s">
        <v>616</v>
      </c>
      <c r="I219" s="16" t="s">
        <v>594</v>
      </c>
      <c r="J219" s="16">
        <f t="shared" si="56"/>
        <v>0</v>
      </c>
      <c r="K219" s="16" t="s">
        <v>594</v>
      </c>
      <c r="L219" s="16">
        <f t="shared" si="57"/>
        <v>0</v>
      </c>
      <c r="M219" s="16" t="s">
        <v>594</v>
      </c>
      <c r="N219" s="16">
        <f t="shared" si="57"/>
        <v>0</v>
      </c>
    </row>
    <row r="220" spans="1:14" ht="13.8" customHeight="1" x14ac:dyDescent="0.3">
      <c r="A220" s="24" t="s">
        <v>451</v>
      </c>
      <c r="B220" s="62" t="s">
        <v>452</v>
      </c>
      <c r="C220" s="24" t="s">
        <v>148</v>
      </c>
      <c r="D220" s="44" t="s">
        <v>581</v>
      </c>
      <c r="E220" s="24" t="s">
        <v>101</v>
      </c>
      <c r="F220" s="24">
        <v>1.02</v>
      </c>
      <c r="G220" s="24"/>
      <c r="H220" s="16" t="s">
        <v>616</v>
      </c>
      <c r="I220" s="16" t="s">
        <v>594</v>
      </c>
      <c r="J220" s="16">
        <f t="shared" si="56"/>
        <v>0</v>
      </c>
      <c r="K220" s="16" t="s">
        <v>594</v>
      </c>
      <c r="L220" s="16">
        <f t="shared" si="57"/>
        <v>0</v>
      </c>
      <c r="M220" s="16" t="s">
        <v>594</v>
      </c>
      <c r="N220" s="16">
        <f t="shared" si="57"/>
        <v>0</v>
      </c>
    </row>
    <row r="221" spans="1:14" s="3" customFormat="1" ht="13.8" customHeight="1" x14ac:dyDescent="0.3">
      <c r="A221" s="32" t="s">
        <v>451</v>
      </c>
      <c r="B221" s="69" t="s">
        <v>452</v>
      </c>
      <c r="C221" s="32" t="s">
        <v>149</v>
      </c>
      <c r="D221" s="44" t="s">
        <v>455</v>
      </c>
      <c r="E221" s="32" t="s">
        <v>103</v>
      </c>
      <c r="F221" s="32">
        <v>0.81</v>
      </c>
      <c r="G221" s="32"/>
      <c r="H221" s="16" t="s">
        <v>616</v>
      </c>
      <c r="I221" s="16" t="s">
        <v>594</v>
      </c>
      <c r="J221" s="16">
        <f t="shared" si="56"/>
        <v>0</v>
      </c>
      <c r="K221" s="16" t="s">
        <v>594</v>
      </c>
      <c r="L221" s="16">
        <f t="shared" si="57"/>
        <v>0</v>
      </c>
      <c r="M221" s="16" t="s">
        <v>594</v>
      </c>
      <c r="N221" s="16">
        <f t="shared" si="57"/>
        <v>0</v>
      </c>
    </row>
    <row r="222" spans="1:14" ht="13.8" customHeight="1" x14ac:dyDescent="0.3">
      <c r="A222" s="24" t="s">
        <v>451</v>
      </c>
      <c r="B222" s="62" t="s">
        <v>452</v>
      </c>
      <c r="C222" s="24" t="s">
        <v>150</v>
      </c>
      <c r="D222" s="44" t="s">
        <v>456</v>
      </c>
      <c r="E222" s="24" t="s">
        <v>103</v>
      </c>
      <c r="F222" s="24">
        <v>0.81</v>
      </c>
      <c r="G222" s="24"/>
      <c r="H222" s="16" t="s">
        <v>616</v>
      </c>
      <c r="I222" s="16" t="s">
        <v>594</v>
      </c>
      <c r="J222" s="16">
        <f t="shared" si="56"/>
        <v>0</v>
      </c>
      <c r="K222" s="16" t="s">
        <v>594</v>
      </c>
      <c r="L222" s="16">
        <f t="shared" si="57"/>
        <v>0</v>
      </c>
      <c r="M222" s="16" t="s">
        <v>594</v>
      </c>
      <c r="N222" s="16">
        <f t="shared" si="57"/>
        <v>0</v>
      </c>
    </row>
    <row r="223" spans="1:14" ht="13.8" customHeight="1" x14ac:dyDescent="0.3">
      <c r="A223" s="25" t="s">
        <v>451</v>
      </c>
      <c r="B223" s="63" t="s">
        <v>452</v>
      </c>
      <c r="C223" s="25" t="s">
        <v>151</v>
      </c>
      <c r="D223" s="45" t="s">
        <v>457</v>
      </c>
      <c r="E223" s="25" t="s">
        <v>152</v>
      </c>
      <c r="F223" s="25">
        <v>1.73</v>
      </c>
      <c r="G223" s="25"/>
      <c r="H223" s="16" t="s">
        <v>616</v>
      </c>
      <c r="I223" s="16" t="s">
        <v>594</v>
      </c>
      <c r="J223" s="16">
        <f t="shared" si="56"/>
        <v>0</v>
      </c>
      <c r="K223" s="16" t="s">
        <v>594</v>
      </c>
      <c r="L223" s="16">
        <f t="shared" si="57"/>
        <v>0</v>
      </c>
      <c r="M223" s="16" t="s">
        <v>594</v>
      </c>
      <c r="N223" s="16">
        <f t="shared" si="57"/>
        <v>0</v>
      </c>
    </row>
    <row r="224" spans="1:14" s="3" customFormat="1" ht="13.8" customHeight="1" x14ac:dyDescent="0.3">
      <c r="A224" s="22" t="s">
        <v>451</v>
      </c>
      <c r="B224" s="8" t="s">
        <v>458</v>
      </c>
      <c r="C224" s="22" t="s">
        <v>153</v>
      </c>
      <c r="D224" s="8" t="s">
        <v>458</v>
      </c>
      <c r="E224" s="22"/>
      <c r="F224" s="22">
        <v>5.2800000000000011</v>
      </c>
      <c r="G224" s="22"/>
      <c r="H224" s="22"/>
      <c r="I224" s="22"/>
      <c r="J224" s="15">
        <f>SUM(J225:J230)</f>
        <v>0</v>
      </c>
      <c r="K224" s="22"/>
      <c r="L224" s="15">
        <f>SUM(L225:L230)</f>
        <v>0</v>
      </c>
      <c r="M224" s="22"/>
      <c r="N224" s="15">
        <f>SUM(N225:N230)</f>
        <v>0</v>
      </c>
    </row>
    <row r="225" spans="1:14" ht="13.8" customHeight="1" x14ac:dyDescent="0.3">
      <c r="A225" s="23" t="s">
        <v>451</v>
      </c>
      <c r="B225" s="61" t="s">
        <v>458</v>
      </c>
      <c r="C225" s="23" t="s">
        <v>154</v>
      </c>
      <c r="D225" s="43" t="s">
        <v>459</v>
      </c>
      <c r="E225" s="23" t="s">
        <v>103</v>
      </c>
      <c r="F225" s="23">
        <v>0.81</v>
      </c>
      <c r="G225" s="23"/>
      <c r="H225" s="16" t="s">
        <v>616</v>
      </c>
      <c r="I225" s="16" t="s">
        <v>594</v>
      </c>
      <c r="J225" s="16">
        <f t="shared" ref="J225:L230" si="58">IF(I225="green",1,IF(I225="yellow",0.5,0))*F225</f>
        <v>0</v>
      </c>
      <c r="K225" s="16" t="s">
        <v>594</v>
      </c>
      <c r="L225" s="16">
        <f t="shared" ref="L225:N230" si="59">IF(K225="green",1,IF(K225="yellow",0.5,0))*$F225</f>
        <v>0</v>
      </c>
      <c r="M225" s="16" t="s">
        <v>594</v>
      </c>
      <c r="N225" s="16">
        <f t="shared" si="59"/>
        <v>0</v>
      </c>
    </row>
    <row r="226" spans="1:14" ht="13.8" customHeight="1" x14ac:dyDescent="0.3">
      <c r="A226" s="24" t="s">
        <v>451</v>
      </c>
      <c r="B226" s="62" t="s">
        <v>458</v>
      </c>
      <c r="C226" s="24" t="s">
        <v>155</v>
      </c>
      <c r="D226" s="44" t="s">
        <v>460</v>
      </c>
      <c r="E226" s="24" t="s">
        <v>101</v>
      </c>
      <c r="F226" s="24">
        <v>1.02</v>
      </c>
      <c r="G226" s="24"/>
      <c r="H226" s="16" t="s">
        <v>616</v>
      </c>
      <c r="I226" s="16" t="s">
        <v>594</v>
      </c>
      <c r="J226" s="16">
        <f t="shared" si="58"/>
        <v>0</v>
      </c>
      <c r="K226" s="16" t="s">
        <v>594</v>
      </c>
      <c r="L226" s="16">
        <f t="shared" si="59"/>
        <v>0</v>
      </c>
      <c r="M226" s="16" t="s">
        <v>594</v>
      </c>
      <c r="N226" s="16">
        <f t="shared" si="59"/>
        <v>0</v>
      </c>
    </row>
    <row r="227" spans="1:14" ht="13.8" customHeight="1" x14ac:dyDescent="0.3">
      <c r="A227" s="24" t="s">
        <v>451</v>
      </c>
      <c r="B227" s="62" t="s">
        <v>458</v>
      </c>
      <c r="C227" s="24" t="s">
        <v>156</v>
      </c>
      <c r="D227" s="44" t="s">
        <v>461</v>
      </c>
      <c r="E227" s="24" t="s">
        <v>101</v>
      </c>
      <c r="F227" s="24">
        <v>1.02</v>
      </c>
      <c r="G227" s="24"/>
      <c r="H227" s="16" t="s">
        <v>616</v>
      </c>
      <c r="I227" s="16" t="s">
        <v>594</v>
      </c>
      <c r="J227" s="16">
        <f t="shared" si="58"/>
        <v>0</v>
      </c>
      <c r="K227" s="16" t="s">
        <v>594</v>
      </c>
      <c r="L227" s="16">
        <f t="shared" si="59"/>
        <v>0</v>
      </c>
      <c r="M227" s="16" t="s">
        <v>594</v>
      </c>
      <c r="N227" s="16">
        <f t="shared" si="59"/>
        <v>0</v>
      </c>
    </row>
    <row r="228" spans="1:14" ht="13.8" customHeight="1" x14ac:dyDescent="0.3">
      <c r="A228" s="24" t="s">
        <v>451</v>
      </c>
      <c r="B228" s="62" t="s">
        <v>458</v>
      </c>
      <c r="C228" s="24" t="s">
        <v>157</v>
      </c>
      <c r="D228" s="44" t="s">
        <v>462</v>
      </c>
      <c r="E228" s="24" t="s">
        <v>103</v>
      </c>
      <c r="F228" s="24">
        <v>0.81</v>
      </c>
      <c r="G228" s="24"/>
      <c r="H228" s="16" t="s">
        <v>616</v>
      </c>
      <c r="I228" s="16" t="s">
        <v>594</v>
      </c>
      <c r="J228" s="16">
        <f t="shared" si="58"/>
        <v>0</v>
      </c>
      <c r="K228" s="16" t="s">
        <v>594</v>
      </c>
      <c r="L228" s="16">
        <f t="shared" si="59"/>
        <v>0</v>
      </c>
      <c r="M228" s="16" t="s">
        <v>594</v>
      </c>
      <c r="N228" s="16">
        <f t="shared" si="59"/>
        <v>0</v>
      </c>
    </row>
    <row r="229" spans="1:14" ht="13.8" customHeight="1" x14ac:dyDescent="0.3">
      <c r="A229" s="24" t="s">
        <v>451</v>
      </c>
      <c r="B229" s="62" t="s">
        <v>458</v>
      </c>
      <c r="C229" s="24" t="s">
        <v>158</v>
      </c>
      <c r="D229" s="44" t="s">
        <v>463</v>
      </c>
      <c r="E229" s="24" t="s">
        <v>103</v>
      </c>
      <c r="F229" s="24">
        <v>0.81</v>
      </c>
      <c r="G229" s="24"/>
      <c r="H229" s="16" t="s">
        <v>616</v>
      </c>
      <c r="I229" s="16" t="s">
        <v>594</v>
      </c>
      <c r="J229" s="16">
        <f t="shared" si="58"/>
        <v>0</v>
      </c>
      <c r="K229" s="16" t="s">
        <v>594</v>
      </c>
      <c r="L229" s="16">
        <f t="shared" si="59"/>
        <v>0</v>
      </c>
      <c r="M229" s="16" t="s">
        <v>594</v>
      </c>
      <c r="N229" s="16">
        <f t="shared" si="59"/>
        <v>0</v>
      </c>
    </row>
    <row r="230" spans="1:14" ht="13.8" customHeight="1" x14ac:dyDescent="0.3">
      <c r="A230" s="25" t="s">
        <v>451</v>
      </c>
      <c r="B230" s="63" t="s">
        <v>458</v>
      </c>
      <c r="C230" s="25" t="s">
        <v>159</v>
      </c>
      <c r="D230" s="45" t="s">
        <v>464</v>
      </c>
      <c r="E230" s="25" t="s">
        <v>103</v>
      </c>
      <c r="F230" s="25">
        <v>0.81</v>
      </c>
      <c r="G230" s="25"/>
      <c r="H230" s="16" t="s">
        <v>616</v>
      </c>
      <c r="I230" s="16" t="s">
        <v>594</v>
      </c>
      <c r="J230" s="16">
        <f t="shared" si="58"/>
        <v>0</v>
      </c>
      <c r="K230" s="16" t="s">
        <v>594</v>
      </c>
      <c r="L230" s="16">
        <f t="shared" si="59"/>
        <v>0</v>
      </c>
      <c r="M230" s="16" t="s">
        <v>594</v>
      </c>
      <c r="N230" s="16">
        <f t="shared" si="59"/>
        <v>0</v>
      </c>
    </row>
    <row r="231" spans="1:14" s="3" customFormat="1" ht="13.8" customHeight="1" x14ac:dyDescent="0.3">
      <c r="A231" s="22" t="s">
        <v>451</v>
      </c>
      <c r="B231" s="8" t="s">
        <v>467</v>
      </c>
      <c r="C231" s="22" t="s">
        <v>160</v>
      </c>
      <c r="D231" s="51" t="s">
        <v>467</v>
      </c>
      <c r="E231" s="22"/>
      <c r="F231" s="22">
        <v>8.44</v>
      </c>
      <c r="G231" s="22"/>
      <c r="H231" s="22"/>
      <c r="I231" s="22"/>
      <c r="J231" s="15">
        <f>SUM(J232:J237)</f>
        <v>0</v>
      </c>
      <c r="K231" s="22"/>
      <c r="L231" s="15">
        <f>SUM(L232:L237)</f>
        <v>0</v>
      </c>
      <c r="M231" s="22"/>
      <c r="N231" s="15">
        <f>SUM(N232:N237)</f>
        <v>0</v>
      </c>
    </row>
    <row r="232" spans="1:14" ht="13.8" customHeight="1" x14ac:dyDescent="0.3">
      <c r="A232" s="33" t="s">
        <v>451</v>
      </c>
      <c r="B232" s="70" t="s">
        <v>467</v>
      </c>
      <c r="C232" s="33" t="s">
        <v>161</v>
      </c>
      <c r="D232" s="52" t="s">
        <v>584</v>
      </c>
      <c r="E232" s="33" t="s">
        <v>103</v>
      </c>
      <c r="F232" s="33">
        <v>0.81</v>
      </c>
      <c r="G232" s="33"/>
      <c r="H232" s="16" t="s">
        <v>616</v>
      </c>
      <c r="I232" s="16" t="s">
        <v>594</v>
      </c>
      <c r="J232" s="16">
        <f t="shared" ref="J232:L237" si="60">IF(I232="green",1,IF(I232="yellow",0.5,0))*F232</f>
        <v>0</v>
      </c>
      <c r="K232" s="16" t="s">
        <v>594</v>
      </c>
      <c r="L232" s="16">
        <f t="shared" ref="L232:N237" si="61">IF(K232="green",1,IF(K232="yellow",0.5,0))*$F232</f>
        <v>0</v>
      </c>
      <c r="M232" s="16" t="s">
        <v>594</v>
      </c>
      <c r="N232" s="16">
        <f t="shared" si="61"/>
        <v>0</v>
      </c>
    </row>
    <row r="233" spans="1:14" ht="13.8" customHeight="1" x14ac:dyDescent="0.3">
      <c r="A233" s="29" t="s">
        <v>451</v>
      </c>
      <c r="B233" s="67" t="s">
        <v>467</v>
      </c>
      <c r="C233" s="29" t="s">
        <v>162</v>
      </c>
      <c r="D233" s="49" t="s">
        <v>468</v>
      </c>
      <c r="E233" s="29" t="s">
        <v>99</v>
      </c>
      <c r="F233" s="29">
        <v>1.42</v>
      </c>
      <c r="G233" s="29"/>
      <c r="H233" s="16" t="s">
        <v>616</v>
      </c>
      <c r="I233" s="16" t="s">
        <v>594</v>
      </c>
      <c r="J233" s="16">
        <f t="shared" si="60"/>
        <v>0</v>
      </c>
      <c r="K233" s="16" t="s">
        <v>594</v>
      </c>
      <c r="L233" s="16">
        <f t="shared" si="61"/>
        <v>0</v>
      </c>
      <c r="M233" s="16" t="s">
        <v>594</v>
      </c>
      <c r="N233" s="16">
        <f t="shared" si="61"/>
        <v>0</v>
      </c>
    </row>
    <row r="234" spans="1:14" ht="13.8" customHeight="1" x14ac:dyDescent="0.3">
      <c r="A234" s="29" t="s">
        <v>451</v>
      </c>
      <c r="B234" s="67" t="s">
        <v>467</v>
      </c>
      <c r="C234" s="29" t="s">
        <v>163</v>
      </c>
      <c r="D234" s="49" t="s">
        <v>469</v>
      </c>
      <c r="E234" s="29" t="s">
        <v>110</v>
      </c>
      <c r="F234" s="29">
        <v>1.53</v>
      </c>
      <c r="G234" s="29"/>
      <c r="H234" s="16" t="s">
        <v>616</v>
      </c>
      <c r="I234" s="16" t="s">
        <v>594</v>
      </c>
      <c r="J234" s="16">
        <f t="shared" si="60"/>
        <v>0</v>
      </c>
      <c r="K234" s="16" t="s">
        <v>594</v>
      </c>
      <c r="L234" s="16">
        <f t="shared" si="61"/>
        <v>0</v>
      </c>
      <c r="M234" s="16" t="s">
        <v>594</v>
      </c>
      <c r="N234" s="16">
        <f t="shared" si="61"/>
        <v>0</v>
      </c>
    </row>
    <row r="235" spans="1:14" ht="13.8" customHeight="1" x14ac:dyDescent="0.3">
      <c r="A235" s="29" t="s">
        <v>451</v>
      </c>
      <c r="B235" s="67" t="s">
        <v>467</v>
      </c>
      <c r="C235" s="29" t="s">
        <v>164</v>
      </c>
      <c r="D235" s="49" t="s">
        <v>470</v>
      </c>
      <c r="E235" s="29" t="s">
        <v>99</v>
      </c>
      <c r="F235" s="29">
        <v>1.42</v>
      </c>
      <c r="G235" s="29"/>
      <c r="H235" s="16" t="s">
        <v>616</v>
      </c>
      <c r="I235" s="16" t="s">
        <v>594</v>
      </c>
      <c r="J235" s="16">
        <f t="shared" si="60"/>
        <v>0</v>
      </c>
      <c r="K235" s="16" t="s">
        <v>594</v>
      </c>
      <c r="L235" s="16">
        <f t="shared" si="61"/>
        <v>0</v>
      </c>
      <c r="M235" s="16" t="s">
        <v>594</v>
      </c>
      <c r="N235" s="16">
        <f t="shared" si="61"/>
        <v>0</v>
      </c>
    </row>
    <row r="236" spans="1:14" ht="13.8" customHeight="1" x14ac:dyDescent="0.3">
      <c r="A236" s="29" t="s">
        <v>451</v>
      </c>
      <c r="B236" s="67" t="s">
        <v>467</v>
      </c>
      <c r="C236" s="29" t="s">
        <v>165</v>
      </c>
      <c r="D236" s="49" t="s">
        <v>471</v>
      </c>
      <c r="E236" s="29" t="s">
        <v>110</v>
      </c>
      <c r="F236" s="29">
        <v>1.53</v>
      </c>
      <c r="G236" s="29"/>
      <c r="H236" s="16" t="s">
        <v>616</v>
      </c>
      <c r="I236" s="16" t="s">
        <v>594</v>
      </c>
      <c r="J236" s="16">
        <f t="shared" si="60"/>
        <v>0</v>
      </c>
      <c r="K236" s="16" t="s">
        <v>594</v>
      </c>
      <c r="L236" s="16">
        <f t="shared" si="61"/>
        <v>0</v>
      </c>
      <c r="M236" s="16" t="s">
        <v>594</v>
      </c>
      <c r="N236" s="16">
        <f t="shared" si="61"/>
        <v>0</v>
      </c>
    </row>
    <row r="237" spans="1:14" ht="13.8" customHeight="1" x14ac:dyDescent="0.3">
      <c r="A237" s="30" t="s">
        <v>451</v>
      </c>
      <c r="B237" s="68" t="s">
        <v>467</v>
      </c>
      <c r="C237" s="30" t="s">
        <v>166</v>
      </c>
      <c r="D237" s="50" t="s">
        <v>472</v>
      </c>
      <c r="E237" s="30" t="s">
        <v>152</v>
      </c>
      <c r="F237" s="30">
        <v>1.73</v>
      </c>
      <c r="G237" s="30"/>
      <c r="H237" s="16" t="s">
        <v>616</v>
      </c>
      <c r="I237" s="16" t="s">
        <v>594</v>
      </c>
      <c r="J237" s="16">
        <f t="shared" si="60"/>
        <v>0</v>
      </c>
      <c r="K237" s="16" t="s">
        <v>594</v>
      </c>
      <c r="L237" s="16">
        <f t="shared" si="61"/>
        <v>0</v>
      </c>
      <c r="M237" s="16" t="s">
        <v>594</v>
      </c>
      <c r="N237" s="16">
        <f t="shared" si="61"/>
        <v>0</v>
      </c>
    </row>
    <row r="238" spans="1:14" s="3" customFormat="1" ht="13.8" customHeight="1" x14ac:dyDescent="0.3">
      <c r="A238" s="22" t="s">
        <v>451</v>
      </c>
      <c r="B238" s="8" t="s">
        <v>473</v>
      </c>
      <c r="C238" s="22" t="s">
        <v>167</v>
      </c>
      <c r="D238" s="8" t="s">
        <v>473</v>
      </c>
      <c r="E238" s="22"/>
      <c r="F238" s="22">
        <v>7.42</v>
      </c>
      <c r="G238" s="22"/>
      <c r="H238" s="22"/>
      <c r="I238" s="22"/>
      <c r="J238" s="15">
        <f>SUM(J239:J243)</f>
        <v>0</v>
      </c>
      <c r="K238" s="22"/>
      <c r="L238" s="15">
        <f>SUM(L239:L243)</f>
        <v>0</v>
      </c>
      <c r="M238" s="22"/>
      <c r="N238" s="15">
        <f>SUM(N239:N243)</f>
        <v>0</v>
      </c>
    </row>
    <row r="239" spans="1:14" ht="13.8" customHeight="1" x14ac:dyDescent="0.3">
      <c r="A239" s="23" t="s">
        <v>451</v>
      </c>
      <c r="B239" s="61" t="s">
        <v>473</v>
      </c>
      <c r="C239" s="23" t="s">
        <v>168</v>
      </c>
      <c r="D239" s="43" t="s">
        <v>585</v>
      </c>
      <c r="E239" s="23" t="s">
        <v>99</v>
      </c>
      <c r="F239" s="23">
        <v>1.42</v>
      </c>
      <c r="G239" s="23"/>
      <c r="H239" s="16" t="s">
        <v>616</v>
      </c>
      <c r="I239" s="16" t="s">
        <v>594</v>
      </c>
      <c r="J239" s="16">
        <f t="shared" ref="J239:L243" si="62">IF(I239="green",1,IF(I239="yellow",0.5,0))*F239</f>
        <v>0</v>
      </c>
      <c r="K239" s="16" t="s">
        <v>594</v>
      </c>
      <c r="L239" s="16">
        <f t="shared" ref="L239:N243" si="63">IF(K239="green",1,IF(K239="yellow",0.5,0))*$F239</f>
        <v>0</v>
      </c>
      <c r="M239" s="16" t="s">
        <v>594</v>
      </c>
      <c r="N239" s="16">
        <f t="shared" si="63"/>
        <v>0</v>
      </c>
    </row>
    <row r="240" spans="1:14" ht="13.8" customHeight="1" x14ac:dyDescent="0.3">
      <c r="A240" s="24" t="s">
        <v>451</v>
      </c>
      <c r="B240" s="62" t="s">
        <v>473</v>
      </c>
      <c r="C240" s="24" t="s">
        <v>169</v>
      </c>
      <c r="D240" s="44" t="s">
        <v>474</v>
      </c>
      <c r="E240" s="24" t="s">
        <v>110</v>
      </c>
      <c r="F240" s="24">
        <v>1.53</v>
      </c>
      <c r="G240" s="24"/>
      <c r="H240" s="16" t="s">
        <v>616</v>
      </c>
      <c r="I240" s="16" t="s">
        <v>594</v>
      </c>
      <c r="J240" s="16">
        <f t="shared" si="62"/>
        <v>0</v>
      </c>
      <c r="K240" s="16" t="s">
        <v>594</v>
      </c>
      <c r="L240" s="16">
        <f t="shared" si="63"/>
        <v>0</v>
      </c>
      <c r="M240" s="16" t="s">
        <v>594</v>
      </c>
      <c r="N240" s="16">
        <f t="shared" si="63"/>
        <v>0</v>
      </c>
    </row>
    <row r="241" spans="1:14" ht="13.8" customHeight="1" x14ac:dyDescent="0.3">
      <c r="A241" s="24" t="s">
        <v>451</v>
      </c>
      <c r="B241" s="62" t="s">
        <v>473</v>
      </c>
      <c r="C241" s="24" t="s">
        <v>170</v>
      </c>
      <c r="D241" s="44" t="s">
        <v>475</v>
      </c>
      <c r="E241" s="24" t="s">
        <v>113</v>
      </c>
      <c r="F241" s="24">
        <v>1.83</v>
      </c>
      <c r="G241" s="24"/>
      <c r="H241" s="16" t="s">
        <v>616</v>
      </c>
      <c r="I241" s="16" t="s">
        <v>594</v>
      </c>
      <c r="J241" s="16">
        <f t="shared" si="62"/>
        <v>0</v>
      </c>
      <c r="K241" s="16" t="s">
        <v>594</v>
      </c>
      <c r="L241" s="16">
        <f t="shared" si="63"/>
        <v>0</v>
      </c>
      <c r="M241" s="16" t="s">
        <v>594</v>
      </c>
      <c r="N241" s="16">
        <f t="shared" si="63"/>
        <v>0</v>
      </c>
    </row>
    <row r="242" spans="1:14" ht="13.8" customHeight="1" x14ac:dyDescent="0.3">
      <c r="A242" s="24" t="s">
        <v>451</v>
      </c>
      <c r="B242" s="62" t="s">
        <v>473</v>
      </c>
      <c r="C242" s="24" t="s">
        <v>171</v>
      </c>
      <c r="D242" s="44" t="s">
        <v>476</v>
      </c>
      <c r="E242" s="24" t="s">
        <v>113</v>
      </c>
      <c r="F242" s="24">
        <v>1.83</v>
      </c>
      <c r="G242" s="24"/>
      <c r="H242" s="16" t="s">
        <v>616</v>
      </c>
      <c r="I242" s="16" t="s">
        <v>594</v>
      </c>
      <c r="J242" s="16">
        <f t="shared" si="62"/>
        <v>0</v>
      </c>
      <c r="K242" s="16" t="s">
        <v>594</v>
      </c>
      <c r="L242" s="16">
        <f t="shared" si="63"/>
        <v>0</v>
      </c>
      <c r="M242" s="16" t="s">
        <v>594</v>
      </c>
      <c r="N242" s="16">
        <f t="shared" si="63"/>
        <v>0</v>
      </c>
    </row>
    <row r="243" spans="1:14" ht="13.8" customHeight="1" x14ac:dyDescent="0.3">
      <c r="A243" s="25" t="s">
        <v>451</v>
      </c>
      <c r="B243" s="63" t="s">
        <v>473</v>
      </c>
      <c r="C243" s="25" t="s">
        <v>172</v>
      </c>
      <c r="D243" s="45" t="s">
        <v>477</v>
      </c>
      <c r="E243" s="25" t="s">
        <v>103</v>
      </c>
      <c r="F243" s="25">
        <v>0.81</v>
      </c>
      <c r="G243" s="25"/>
      <c r="H243" s="16" t="s">
        <v>616</v>
      </c>
      <c r="I243" s="16" t="s">
        <v>594</v>
      </c>
      <c r="J243" s="16">
        <f t="shared" si="62"/>
        <v>0</v>
      </c>
      <c r="K243" s="16" t="s">
        <v>594</v>
      </c>
      <c r="L243" s="16">
        <f t="shared" si="63"/>
        <v>0</v>
      </c>
      <c r="M243" s="16" t="s">
        <v>594</v>
      </c>
      <c r="N243" s="16">
        <f t="shared" si="63"/>
        <v>0</v>
      </c>
    </row>
    <row r="244" spans="1:14" s="3" customFormat="1" ht="13.8" customHeight="1" x14ac:dyDescent="0.3">
      <c r="A244" s="22" t="s">
        <v>451</v>
      </c>
      <c r="B244" s="8" t="s">
        <v>478</v>
      </c>
      <c r="C244" s="22" t="s">
        <v>173</v>
      </c>
      <c r="D244" s="8" t="s">
        <v>478</v>
      </c>
      <c r="E244" s="22"/>
      <c r="F244" s="22">
        <v>4.8900000000000006</v>
      </c>
      <c r="G244" s="22"/>
      <c r="H244" s="22"/>
      <c r="I244" s="22"/>
      <c r="J244" s="15">
        <f>SUM(J245:J247)</f>
        <v>0</v>
      </c>
      <c r="K244" s="22"/>
      <c r="L244" s="15">
        <f>SUM(L245:L247)</f>
        <v>0</v>
      </c>
      <c r="M244" s="22"/>
      <c r="N244" s="15">
        <f>SUM(N245:N247)</f>
        <v>0</v>
      </c>
    </row>
    <row r="245" spans="1:14" s="3" customFormat="1" ht="13.8" customHeight="1" x14ac:dyDescent="0.3">
      <c r="A245" s="34" t="s">
        <v>451</v>
      </c>
      <c r="B245" s="71" t="s">
        <v>478</v>
      </c>
      <c r="C245" s="34" t="s">
        <v>174</v>
      </c>
      <c r="D245" s="43" t="s">
        <v>479</v>
      </c>
      <c r="E245" s="34" t="s">
        <v>113</v>
      </c>
      <c r="F245" s="34">
        <v>1.83</v>
      </c>
      <c r="G245" s="34"/>
      <c r="H245" s="16" t="s">
        <v>616</v>
      </c>
      <c r="I245" s="16" t="s">
        <v>594</v>
      </c>
      <c r="J245" s="16">
        <f t="shared" ref="J245:L247" si="64">IF(I245="green",1,IF(I245="yellow",0.5,0))*F245</f>
        <v>0</v>
      </c>
      <c r="K245" s="16" t="s">
        <v>594</v>
      </c>
      <c r="L245" s="16">
        <f t="shared" ref="L245:N247" si="65">IF(K245="green",1,IF(K245="yellow",0.5,0))*$F245</f>
        <v>0</v>
      </c>
      <c r="M245" s="16" t="s">
        <v>594</v>
      </c>
      <c r="N245" s="16">
        <f t="shared" si="65"/>
        <v>0</v>
      </c>
    </row>
    <row r="246" spans="1:14" s="3" customFormat="1" ht="13.8" customHeight="1" x14ac:dyDescent="0.3">
      <c r="A246" s="32" t="s">
        <v>451</v>
      </c>
      <c r="B246" s="69" t="s">
        <v>478</v>
      </c>
      <c r="C246" s="32" t="s">
        <v>175</v>
      </c>
      <c r="D246" s="44" t="s">
        <v>480</v>
      </c>
      <c r="E246" s="32" t="s">
        <v>110</v>
      </c>
      <c r="F246" s="32">
        <v>1.53</v>
      </c>
      <c r="G246" s="32"/>
      <c r="H246" s="16" t="s">
        <v>616</v>
      </c>
      <c r="I246" s="16" t="s">
        <v>594</v>
      </c>
      <c r="J246" s="16">
        <f t="shared" si="64"/>
        <v>0</v>
      </c>
      <c r="K246" s="16" t="s">
        <v>594</v>
      </c>
      <c r="L246" s="16">
        <f t="shared" si="65"/>
        <v>0</v>
      </c>
      <c r="M246" s="16" t="s">
        <v>594</v>
      </c>
      <c r="N246" s="16">
        <f t="shared" si="65"/>
        <v>0</v>
      </c>
    </row>
    <row r="247" spans="1:14" s="3" customFormat="1" ht="13.8" customHeight="1" x14ac:dyDescent="0.3">
      <c r="A247" s="35" t="s">
        <v>451</v>
      </c>
      <c r="B247" s="72" t="s">
        <v>478</v>
      </c>
      <c r="C247" s="35" t="s">
        <v>176</v>
      </c>
      <c r="D247" s="45" t="s">
        <v>481</v>
      </c>
      <c r="E247" s="35" t="s">
        <v>110</v>
      </c>
      <c r="F247" s="35">
        <v>1.53</v>
      </c>
      <c r="G247" s="35"/>
      <c r="H247" s="16" t="s">
        <v>616</v>
      </c>
      <c r="I247" s="16" t="s">
        <v>594</v>
      </c>
      <c r="J247" s="16">
        <f t="shared" si="64"/>
        <v>0</v>
      </c>
      <c r="K247" s="16" t="s">
        <v>594</v>
      </c>
      <c r="L247" s="16">
        <f t="shared" si="65"/>
        <v>0</v>
      </c>
      <c r="M247" s="16" t="s">
        <v>594</v>
      </c>
      <c r="N247" s="16">
        <f t="shared" si="65"/>
        <v>0</v>
      </c>
    </row>
    <row r="248" spans="1:14" s="3" customFormat="1" ht="13.8" customHeight="1" x14ac:dyDescent="0.3">
      <c r="A248" s="31" t="s">
        <v>482</v>
      </c>
      <c r="B248" s="6" t="s">
        <v>482</v>
      </c>
      <c r="C248" s="31">
        <v>9</v>
      </c>
      <c r="D248" s="6" t="s">
        <v>482</v>
      </c>
      <c r="E248" s="31"/>
      <c r="F248" s="31">
        <v>35.459999999999994</v>
      </c>
      <c r="G248" s="31"/>
      <c r="H248" s="31"/>
      <c r="I248" s="31"/>
      <c r="J248" s="31">
        <f>+J249+J258+J269+J278+J287</f>
        <v>0</v>
      </c>
      <c r="K248" s="31"/>
      <c r="L248" s="31">
        <f>+L249+L258+L269+L278+L287</f>
        <v>0</v>
      </c>
      <c r="M248" s="31"/>
      <c r="N248" s="31">
        <f>+N249+N258+N269+N278+N287</f>
        <v>0</v>
      </c>
    </row>
    <row r="249" spans="1:14" s="3" customFormat="1" ht="13.8" customHeight="1" x14ac:dyDescent="0.3">
      <c r="A249" s="22" t="s">
        <v>482</v>
      </c>
      <c r="B249" s="8" t="s">
        <v>483</v>
      </c>
      <c r="C249" s="22" t="s">
        <v>177</v>
      </c>
      <c r="D249" s="8" t="s">
        <v>483</v>
      </c>
      <c r="E249" s="22"/>
      <c r="F249" s="22">
        <v>8.33</v>
      </c>
      <c r="G249" s="22"/>
      <c r="H249" s="22"/>
      <c r="I249" s="22"/>
      <c r="J249" s="15">
        <f>SUM(J250:J257)</f>
        <v>0</v>
      </c>
      <c r="K249" s="22"/>
      <c r="L249" s="15">
        <f>SUM(L250:L257)</f>
        <v>0</v>
      </c>
      <c r="M249" s="22"/>
      <c r="N249" s="15">
        <f>SUM(N250:N257)</f>
        <v>0</v>
      </c>
    </row>
    <row r="250" spans="1:14" s="3" customFormat="1" ht="13.8" customHeight="1" x14ac:dyDescent="0.3">
      <c r="A250" s="34" t="s">
        <v>482</v>
      </c>
      <c r="B250" s="71" t="s">
        <v>483</v>
      </c>
      <c r="C250" s="34" t="s">
        <v>178</v>
      </c>
      <c r="D250" s="43" t="s">
        <v>484</v>
      </c>
      <c r="E250" s="34" t="s">
        <v>103</v>
      </c>
      <c r="F250" s="34">
        <v>0.81</v>
      </c>
      <c r="G250" s="34"/>
      <c r="H250" s="16" t="s">
        <v>616</v>
      </c>
      <c r="I250" s="16" t="s">
        <v>594</v>
      </c>
      <c r="J250" s="16">
        <f t="shared" ref="J250:L257" si="66">IF(I250="green",1,IF(I250="yellow",0.5,0))*F250</f>
        <v>0</v>
      </c>
      <c r="K250" s="16" t="s">
        <v>594</v>
      </c>
      <c r="L250" s="16">
        <f t="shared" ref="L250:N257" si="67">IF(K250="green",1,IF(K250="yellow",0.5,0))*$F250</f>
        <v>0</v>
      </c>
      <c r="M250" s="16" t="s">
        <v>594</v>
      </c>
      <c r="N250" s="16">
        <f t="shared" si="67"/>
        <v>0</v>
      </c>
    </row>
    <row r="251" spans="1:14" s="3" customFormat="1" ht="13.8" customHeight="1" x14ac:dyDescent="0.3">
      <c r="A251" s="32" t="s">
        <v>482</v>
      </c>
      <c r="B251" s="69" t="s">
        <v>483</v>
      </c>
      <c r="C251" s="32" t="s">
        <v>179</v>
      </c>
      <c r="D251" s="44" t="s">
        <v>485</v>
      </c>
      <c r="E251" s="32" t="s">
        <v>113</v>
      </c>
      <c r="F251" s="32">
        <v>1.83</v>
      </c>
      <c r="G251" s="32"/>
      <c r="H251" s="16" t="s">
        <v>616</v>
      </c>
      <c r="I251" s="16" t="s">
        <v>594</v>
      </c>
      <c r="J251" s="16">
        <f t="shared" si="66"/>
        <v>0</v>
      </c>
      <c r="K251" s="16" t="s">
        <v>594</v>
      </c>
      <c r="L251" s="16">
        <f t="shared" si="67"/>
        <v>0</v>
      </c>
      <c r="M251" s="16" t="s">
        <v>594</v>
      </c>
      <c r="N251" s="16">
        <f t="shared" si="67"/>
        <v>0</v>
      </c>
    </row>
    <row r="252" spans="1:14" s="3" customFormat="1" ht="13.8" customHeight="1" x14ac:dyDescent="0.3">
      <c r="A252" s="32" t="s">
        <v>482</v>
      </c>
      <c r="B252" s="69" t="s">
        <v>483</v>
      </c>
      <c r="C252" s="32" t="s">
        <v>180</v>
      </c>
      <c r="D252" s="44" t="s">
        <v>577</v>
      </c>
      <c r="E252" s="32" t="s">
        <v>181</v>
      </c>
      <c r="F252" s="32">
        <v>1.22</v>
      </c>
      <c r="G252" s="32"/>
      <c r="H252" s="16" t="s">
        <v>616</v>
      </c>
      <c r="I252" s="16" t="s">
        <v>594</v>
      </c>
      <c r="J252" s="16">
        <f t="shared" si="66"/>
        <v>0</v>
      </c>
      <c r="K252" s="16" t="s">
        <v>594</v>
      </c>
      <c r="L252" s="16">
        <f t="shared" si="67"/>
        <v>0</v>
      </c>
      <c r="M252" s="16" t="s">
        <v>594</v>
      </c>
      <c r="N252" s="16">
        <f t="shared" si="67"/>
        <v>0</v>
      </c>
    </row>
    <row r="253" spans="1:14" s="3" customFormat="1" ht="13.8" customHeight="1" x14ac:dyDescent="0.3">
      <c r="A253" s="32" t="s">
        <v>482</v>
      </c>
      <c r="B253" s="69" t="s">
        <v>483</v>
      </c>
      <c r="C253" s="32" t="s">
        <v>182</v>
      </c>
      <c r="D253" s="44" t="s">
        <v>486</v>
      </c>
      <c r="E253" s="32" t="s">
        <v>181</v>
      </c>
      <c r="F253" s="32">
        <v>1.22</v>
      </c>
      <c r="G253" s="32"/>
      <c r="H253" s="16" t="s">
        <v>616</v>
      </c>
      <c r="I253" s="16" t="s">
        <v>594</v>
      </c>
      <c r="J253" s="16">
        <f t="shared" si="66"/>
        <v>0</v>
      </c>
      <c r="K253" s="16" t="s">
        <v>594</v>
      </c>
      <c r="L253" s="16">
        <f t="shared" si="67"/>
        <v>0</v>
      </c>
      <c r="M253" s="16" t="s">
        <v>594</v>
      </c>
      <c r="N253" s="16">
        <f t="shared" si="67"/>
        <v>0</v>
      </c>
    </row>
    <row r="254" spans="1:14" s="3" customFormat="1" ht="13.8" customHeight="1" x14ac:dyDescent="0.3">
      <c r="A254" s="32" t="s">
        <v>482</v>
      </c>
      <c r="B254" s="69" t="s">
        <v>483</v>
      </c>
      <c r="C254" s="32" t="s">
        <v>183</v>
      </c>
      <c r="D254" s="44" t="s">
        <v>487</v>
      </c>
      <c r="E254" s="32" t="s">
        <v>103</v>
      </c>
      <c r="F254" s="32">
        <v>0.81</v>
      </c>
      <c r="G254" s="32"/>
      <c r="H254" s="16" t="s">
        <v>616</v>
      </c>
      <c r="I254" s="16" t="s">
        <v>594</v>
      </c>
      <c r="J254" s="16">
        <f t="shared" si="66"/>
        <v>0</v>
      </c>
      <c r="K254" s="16" t="s">
        <v>594</v>
      </c>
      <c r="L254" s="16">
        <f t="shared" si="67"/>
        <v>0</v>
      </c>
      <c r="M254" s="16" t="s">
        <v>594</v>
      </c>
      <c r="N254" s="16">
        <f t="shared" si="67"/>
        <v>0</v>
      </c>
    </row>
    <row r="255" spans="1:14" ht="13.8" customHeight="1" x14ac:dyDescent="0.3">
      <c r="A255" s="24" t="s">
        <v>482</v>
      </c>
      <c r="B255" s="62" t="s">
        <v>483</v>
      </c>
      <c r="C255" s="24" t="s">
        <v>184</v>
      </c>
      <c r="D255" s="44" t="s">
        <v>488</v>
      </c>
      <c r="E255" s="24" t="s">
        <v>101</v>
      </c>
      <c r="F255" s="24">
        <v>1.02</v>
      </c>
      <c r="G255" s="24"/>
      <c r="H255" s="16" t="s">
        <v>616</v>
      </c>
      <c r="I255" s="16" t="s">
        <v>594</v>
      </c>
      <c r="J255" s="16">
        <f t="shared" si="66"/>
        <v>0</v>
      </c>
      <c r="K255" s="16" t="s">
        <v>594</v>
      </c>
      <c r="L255" s="16">
        <f t="shared" si="67"/>
        <v>0</v>
      </c>
      <c r="M255" s="16" t="s">
        <v>594</v>
      </c>
      <c r="N255" s="16">
        <f t="shared" si="67"/>
        <v>0</v>
      </c>
    </row>
    <row r="256" spans="1:14" ht="13.8" customHeight="1" x14ac:dyDescent="0.3">
      <c r="A256" s="24" t="s">
        <v>482</v>
      </c>
      <c r="B256" s="62" t="s">
        <v>483</v>
      </c>
      <c r="C256" s="24" t="s">
        <v>185</v>
      </c>
      <c r="D256" s="44" t="s">
        <v>489</v>
      </c>
      <c r="E256" s="24" t="s">
        <v>103</v>
      </c>
      <c r="F256" s="24">
        <v>0.81</v>
      </c>
      <c r="G256" s="24"/>
      <c r="H256" s="16" t="s">
        <v>616</v>
      </c>
      <c r="I256" s="16" t="s">
        <v>594</v>
      </c>
      <c r="J256" s="16">
        <f t="shared" si="66"/>
        <v>0</v>
      </c>
      <c r="K256" s="16" t="s">
        <v>594</v>
      </c>
      <c r="L256" s="16">
        <f t="shared" si="67"/>
        <v>0</v>
      </c>
      <c r="M256" s="16" t="s">
        <v>594</v>
      </c>
      <c r="N256" s="16">
        <f t="shared" si="67"/>
        <v>0</v>
      </c>
    </row>
    <row r="257" spans="1:14" ht="13.8" customHeight="1" x14ac:dyDescent="0.3">
      <c r="A257" s="25" t="s">
        <v>482</v>
      </c>
      <c r="B257" s="63" t="s">
        <v>483</v>
      </c>
      <c r="C257" s="25" t="s">
        <v>186</v>
      </c>
      <c r="D257" s="45" t="s">
        <v>490</v>
      </c>
      <c r="E257" s="25" t="s">
        <v>187</v>
      </c>
      <c r="F257" s="25">
        <v>0.61</v>
      </c>
      <c r="G257" s="25"/>
      <c r="H257" s="16" t="s">
        <v>616</v>
      </c>
      <c r="I257" s="16" t="s">
        <v>594</v>
      </c>
      <c r="J257" s="16">
        <f t="shared" si="66"/>
        <v>0</v>
      </c>
      <c r="K257" s="16" t="s">
        <v>594</v>
      </c>
      <c r="L257" s="16">
        <f t="shared" si="67"/>
        <v>0</v>
      </c>
      <c r="M257" s="16" t="s">
        <v>594</v>
      </c>
      <c r="N257" s="16">
        <f t="shared" si="67"/>
        <v>0</v>
      </c>
    </row>
    <row r="258" spans="1:14" s="3" customFormat="1" ht="13.8" customHeight="1" x14ac:dyDescent="0.3">
      <c r="A258" s="22" t="s">
        <v>482</v>
      </c>
      <c r="B258" s="8" t="s">
        <v>491</v>
      </c>
      <c r="C258" s="22" t="s">
        <v>188</v>
      </c>
      <c r="D258" s="51" t="s">
        <v>491</v>
      </c>
      <c r="E258" s="22"/>
      <c r="F258" s="22">
        <v>12.11</v>
      </c>
      <c r="G258" s="22"/>
      <c r="H258" s="22"/>
      <c r="I258" s="22"/>
      <c r="J258" s="15">
        <f>SUM(J259:J268)</f>
        <v>0</v>
      </c>
      <c r="K258" s="22"/>
      <c r="L258" s="15">
        <f>SUM(L259:L268)</f>
        <v>0</v>
      </c>
      <c r="M258" s="22"/>
      <c r="N258" s="15">
        <f>SUM(N259:N268)</f>
        <v>0</v>
      </c>
    </row>
    <row r="259" spans="1:14" ht="13.8" customHeight="1" x14ac:dyDescent="0.3">
      <c r="A259" s="23" t="s">
        <v>482</v>
      </c>
      <c r="B259" s="61" t="s">
        <v>491</v>
      </c>
      <c r="C259" s="23" t="s">
        <v>189</v>
      </c>
      <c r="D259" s="43" t="s">
        <v>492</v>
      </c>
      <c r="E259" s="23" t="s">
        <v>110</v>
      </c>
      <c r="F259" s="23">
        <v>1.53</v>
      </c>
      <c r="G259" s="23"/>
      <c r="H259" s="16" t="s">
        <v>616</v>
      </c>
      <c r="I259" s="16" t="s">
        <v>594</v>
      </c>
      <c r="J259" s="16">
        <f t="shared" ref="J259:L268" si="68">IF(I259="green",1,IF(I259="yellow",0.5,0))*F259</f>
        <v>0</v>
      </c>
      <c r="K259" s="16" t="s">
        <v>594</v>
      </c>
      <c r="L259" s="16">
        <f t="shared" ref="L259:N268" si="69">IF(K259="green",1,IF(K259="yellow",0.5,0))*$F259</f>
        <v>0</v>
      </c>
      <c r="M259" s="16" t="s">
        <v>594</v>
      </c>
      <c r="N259" s="16">
        <f t="shared" si="69"/>
        <v>0</v>
      </c>
    </row>
    <row r="260" spans="1:14" ht="13.8" customHeight="1" x14ac:dyDescent="0.3">
      <c r="A260" s="24" t="s">
        <v>482</v>
      </c>
      <c r="B260" s="62" t="s">
        <v>491</v>
      </c>
      <c r="C260" s="24" t="s">
        <v>190</v>
      </c>
      <c r="D260" s="44" t="s">
        <v>493</v>
      </c>
      <c r="E260" s="24" t="s">
        <v>191</v>
      </c>
      <c r="F260" s="24">
        <v>0.41</v>
      </c>
      <c r="G260" s="24"/>
      <c r="H260" s="16" t="s">
        <v>616</v>
      </c>
      <c r="I260" s="16" t="s">
        <v>594</v>
      </c>
      <c r="J260" s="16">
        <f t="shared" si="68"/>
        <v>0</v>
      </c>
      <c r="K260" s="16" t="s">
        <v>594</v>
      </c>
      <c r="L260" s="16">
        <f t="shared" si="69"/>
        <v>0</v>
      </c>
      <c r="M260" s="16" t="s">
        <v>594</v>
      </c>
      <c r="N260" s="16">
        <f t="shared" si="69"/>
        <v>0</v>
      </c>
    </row>
    <row r="261" spans="1:14" ht="13.8" customHeight="1" x14ac:dyDescent="0.3">
      <c r="A261" s="24" t="s">
        <v>482</v>
      </c>
      <c r="B261" s="62" t="s">
        <v>491</v>
      </c>
      <c r="C261" s="24" t="s">
        <v>192</v>
      </c>
      <c r="D261" s="44" t="s">
        <v>494</v>
      </c>
      <c r="E261" s="24" t="s">
        <v>193</v>
      </c>
      <c r="F261" s="24">
        <v>0.51</v>
      </c>
      <c r="G261" s="24"/>
      <c r="H261" s="16" t="s">
        <v>616</v>
      </c>
      <c r="I261" s="16" t="s">
        <v>594</v>
      </c>
      <c r="J261" s="16">
        <f t="shared" si="68"/>
        <v>0</v>
      </c>
      <c r="K261" s="16" t="s">
        <v>594</v>
      </c>
      <c r="L261" s="16">
        <f t="shared" si="69"/>
        <v>0</v>
      </c>
      <c r="M261" s="16" t="s">
        <v>594</v>
      </c>
      <c r="N261" s="16">
        <f t="shared" si="69"/>
        <v>0</v>
      </c>
    </row>
    <row r="262" spans="1:14" ht="13.8" customHeight="1" x14ac:dyDescent="0.3">
      <c r="A262" s="24" t="s">
        <v>482</v>
      </c>
      <c r="B262" s="62" t="s">
        <v>491</v>
      </c>
      <c r="C262" s="24" t="s">
        <v>194</v>
      </c>
      <c r="D262" s="44" t="s">
        <v>495</v>
      </c>
      <c r="E262" s="24" t="s">
        <v>193</v>
      </c>
      <c r="F262" s="24">
        <v>0.51</v>
      </c>
      <c r="G262" s="24"/>
      <c r="H262" s="16" t="s">
        <v>616</v>
      </c>
      <c r="I262" s="16" t="s">
        <v>594</v>
      </c>
      <c r="J262" s="16">
        <f t="shared" si="68"/>
        <v>0</v>
      </c>
      <c r="K262" s="16" t="s">
        <v>594</v>
      </c>
      <c r="L262" s="16">
        <f t="shared" si="69"/>
        <v>0</v>
      </c>
      <c r="M262" s="16" t="s">
        <v>594</v>
      </c>
      <c r="N262" s="16">
        <f t="shared" si="69"/>
        <v>0</v>
      </c>
    </row>
    <row r="263" spans="1:14" ht="13.8" customHeight="1" x14ac:dyDescent="0.3">
      <c r="A263" s="24" t="s">
        <v>482</v>
      </c>
      <c r="B263" s="62" t="s">
        <v>491</v>
      </c>
      <c r="C263" s="24" t="s">
        <v>195</v>
      </c>
      <c r="D263" s="44" t="s">
        <v>496</v>
      </c>
      <c r="E263" s="24" t="s">
        <v>103</v>
      </c>
      <c r="F263" s="24">
        <v>0.81</v>
      </c>
      <c r="G263" s="24"/>
      <c r="H263" s="16" t="s">
        <v>616</v>
      </c>
      <c r="I263" s="16" t="s">
        <v>594</v>
      </c>
      <c r="J263" s="16">
        <f t="shared" si="68"/>
        <v>0</v>
      </c>
      <c r="K263" s="16" t="s">
        <v>594</v>
      </c>
      <c r="L263" s="16">
        <f t="shared" si="69"/>
        <v>0</v>
      </c>
      <c r="M263" s="16" t="s">
        <v>594</v>
      </c>
      <c r="N263" s="16">
        <f t="shared" si="69"/>
        <v>0</v>
      </c>
    </row>
    <row r="264" spans="1:14" ht="13.8" customHeight="1" x14ac:dyDescent="0.3">
      <c r="A264" s="24" t="s">
        <v>482</v>
      </c>
      <c r="B264" s="62" t="s">
        <v>491</v>
      </c>
      <c r="C264" s="24" t="s">
        <v>196</v>
      </c>
      <c r="D264" s="44" t="s">
        <v>497</v>
      </c>
      <c r="E264" s="24" t="s">
        <v>99</v>
      </c>
      <c r="F264" s="24">
        <v>1.42</v>
      </c>
      <c r="G264" s="24"/>
      <c r="H264" s="16" t="s">
        <v>616</v>
      </c>
      <c r="I264" s="16" t="s">
        <v>594</v>
      </c>
      <c r="J264" s="16">
        <f t="shared" si="68"/>
        <v>0</v>
      </c>
      <c r="K264" s="16" t="s">
        <v>594</v>
      </c>
      <c r="L264" s="16">
        <f t="shared" si="69"/>
        <v>0</v>
      </c>
      <c r="M264" s="16" t="s">
        <v>594</v>
      </c>
      <c r="N264" s="16">
        <f t="shared" si="69"/>
        <v>0</v>
      </c>
    </row>
    <row r="265" spans="1:14" ht="13.8" customHeight="1" x14ac:dyDescent="0.3">
      <c r="A265" s="24" t="s">
        <v>482</v>
      </c>
      <c r="B265" s="62" t="s">
        <v>491</v>
      </c>
      <c r="C265" s="24" t="s">
        <v>197</v>
      </c>
      <c r="D265" s="44" t="s">
        <v>498</v>
      </c>
      <c r="E265" s="24" t="s">
        <v>110</v>
      </c>
      <c r="F265" s="24">
        <v>1.53</v>
      </c>
      <c r="G265" s="24"/>
      <c r="H265" s="16" t="s">
        <v>616</v>
      </c>
      <c r="I265" s="16" t="s">
        <v>594</v>
      </c>
      <c r="J265" s="16">
        <f t="shared" si="68"/>
        <v>0</v>
      </c>
      <c r="K265" s="16" t="s">
        <v>594</v>
      </c>
      <c r="L265" s="16">
        <f t="shared" si="69"/>
        <v>0</v>
      </c>
      <c r="M265" s="16" t="s">
        <v>594</v>
      </c>
      <c r="N265" s="16">
        <f t="shared" si="69"/>
        <v>0</v>
      </c>
    </row>
    <row r="266" spans="1:14" ht="13.8" customHeight="1" x14ac:dyDescent="0.3">
      <c r="A266" s="24" t="s">
        <v>482</v>
      </c>
      <c r="B266" s="62" t="s">
        <v>491</v>
      </c>
      <c r="C266" s="24" t="s">
        <v>198</v>
      </c>
      <c r="D266" s="44" t="s">
        <v>499</v>
      </c>
      <c r="E266" s="24" t="s">
        <v>110</v>
      </c>
      <c r="F266" s="24">
        <v>1.53</v>
      </c>
      <c r="G266" s="24"/>
      <c r="H266" s="16" t="s">
        <v>616</v>
      </c>
      <c r="I266" s="16" t="s">
        <v>594</v>
      </c>
      <c r="J266" s="16">
        <f t="shared" si="68"/>
        <v>0</v>
      </c>
      <c r="K266" s="16" t="s">
        <v>594</v>
      </c>
      <c r="L266" s="16">
        <f t="shared" si="69"/>
        <v>0</v>
      </c>
      <c r="M266" s="16" t="s">
        <v>594</v>
      </c>
      <c r="N266" s="16">
        <f t="shared" si="69"/>
        <v>0</v>
      </c>
    </row>
    <row r="267" spans="1:14" ht="13.8" customHeight="1" x14ac:dyDescent="0.3">
      <c r="A267" s="24" t="s">
        <v>482</v>
      </c>
      <c r="B267" s="62" t="s">
        <v>491</v>
      </c>
      <c r="C267" s="24" t="s">
        <v>199</v>
      </c>
      <c r="D267" s="44" t="s">
        <v>500</v>
      </c>
      <c r="E267" s="24" t="s">
        <v>200</v>
      </c>
      <c r="F267" s="24">
        <v>2.0299999999999998</v>
      </c>
      <c r="G267" s="24"/>
      <c r="H267" s="16" t="s">
        <v>616</v>
      </c>
      <c r="I267" s="16" t="s">
        <v>594</v>
      </c>
      <c r="J267" s="16">
        <f t="shared" si="68"/>
        <v>0</v>
      </c>
      <c r="K267" s="16" t="s">
        <v>594</v>
      </c>
      <c r="L267" s="16">
        <f t="shared" si="69"/>
        <v>0</v>
      </c>
      <c r="M267" s="16" t="s">
        <v>594</v>
      </c>
      <c r="N267" s="16">
        <f t="shared" si="69"/>
        <v>0</v>
      </c>
    </row>
    <row r="268" spans="1:14" ht="13.8" customHeight="1" x14ac:dyDescent="0.3">
      <c r="A268" s="25" t="s">
        <v>482</v>
      </c>
      <c r="B268" s="63" t="s">
        <v>491</v>
      </c>
      <c r="C268" s="25" t="s">
        <v>201</v>
      </c>
      <c r="D268" s="45" t="s">
        <v>501</v>
      </c>
      <c r="E268" s="25" t="s">
        <v>113</v>
      </c>
      <c r="F268" s="25">
        <v>1.83</v>
      </c>
      <c r="G268" s="25"/>
      <c r="H268" s="16" t="s">
        <v>616</v>
      </c>
      <c r="I268" s="16" t="s">
        <v>594</v>
      </c>
      <c r="J268" s="16">
        <f t="shared" si="68"/>
        <v>0</v>
      </c>
      <c r="K268" s="16" t="s">
        <v>594</v>
      </c>
      <c r="L268" s="16">
        <f t="shared" si="69"/>
        <v>0</v>
      </c>
      <c r="M268" s="16" t="s">
        <v>594</v>
      </c>
      <c r="N268" s="16">
        <f t="shared" si="69"/>
        <v>0</v>
      </c>
    </row>
    <row r="269" spans="1:14" s="3" customFormat="1" ht="13.8" customHeight="1" x14ac:dyDescent="0.3">
      <c r="A269" s="22" t="s">
        <v>482</v>
      </c>
      <c r="B269" s="8" t="s">
        <v>502</v>
      </c>
      <c r="C269" s="22" t="s">
        <v>202</v>
      </c>
      <c r="D269" s="8" t="s">
        <v>502</v>
      </c>
      <c r="E269" s="22"/>
      <c r="F269" s="22">
        <v>5.8699999999999992</v>
      </c>
      <c r="G269" s="22"/>
      <c r="H269" s="22"/>
      <c r="I269" s="22"/>
      <c r="J269" s="15">
        <f>SUM(J270:J277)</f>
        <v>0</v>
      </c>
      <c r="K269" s="22"/>
      <c r="L269" s="15">
        <f>SUM(L270:L277)</f>
        <v>0</v>
      </c>
      <c r="M269" s="22"/>
      <c r="N269" s="15">
        <f>SUM(N270:N277)</f>
        <v>0</v>
      </c>
    </row>
    <row r="270" spans="1:14" ht="13.8" customHeight="1" x14ac:dyDescent="0.3">
      <c r="A270" s="23" t="s">
        <v>482</v>
      </c>
      <c r="B270" s="61" t="s">
        <v>502</v>
      </c>
      <c r="C270" s="23" t="s">
        <v>203</v>
      </c>
      <c r="D270" s="43" t="s">
        <v>503</v>
      </c>
      <c r="E270" s="23" t="s">
        <v>204</v>
      </c>
      <c r="F270" s="23">
        <v>0.2</v>
      </c>
      <c r="G270" s="23"/>
      <c r="H270" s="16" t="s">
        <v>616</v>
      </c>
      <c r="I270" s="16" t="s">
        <v>594</v>
      </c>
      <c r="J270" s="16">
        <f t="shared" ref="J270:L277" si="70">IF(I270="green",1,IF(I270="yellow",0.5,0))*F270</f>
        <v>0</v>
      </c>
      <c r="K270" s="16" t="s">
        <v>594</v>
      </c>
      <c r="L270" s="16">
        <f t="shared" ref="L270:N277" si="71">IF(K270="green",1,IF(K270="yellow",0.5,0))*$F270</f>
        <v>0</v>
      </c>
      <c r="M270" s="16" t="s">
        <v>594</v>
      </c>
      <c r="N270" s="16">
        <f t="shared" si="71"/>
        <v>0</v>
      </c>
    </row>
    <row r="271" spans="1:14" ht="13.8" customHeight="1" x14ac:dyDescent="0.3">
      <c r="A271" s="24" t="s">
        <v>482</v>
      </c>
      <c r="B271" s="62" t="s">
        <v>502</v>
      </c>
      <c r="C271" s="24" t="s">
        <v>205</v>
      </c>
      <c r="D271" s="44" t="s">
        <v>504</v>
      </c>
      <c r="E271" s="24" t="s">
        <v>204</v>
      </c>
      <c r="F271" s="24">
        <v>0.2</v>
      </c>
      <c r="G271" s="24"/>
      <c r="H271" s="16" t="s">
        <v>616</v>
      </c>
      <c r="I271" s="16" t="s">
        <v>594</v>
      </c>
      <c r="J271" s="16">
        <f t="shared" si="70"/>
        <v>0</v>
      </c>
      <c r="K271" s="16" t="s">
        <v>594</v>
      </c>
      <c r="L271" s="16">
        <f t="shared" si="71"/>
        <v>0</v>
      </c>
      <c r="M271" s="16" t="s">
        <v>594</v>
      </c>
      <c r="N271" s="16">
        <f t="shared" si="71"/>
        <v>0</v>
      </c>
    </row>
    <row r="272" spans="1:14" ht="13.8" customHeight="1" x14ac:dyDescent="0.3">
      <c r="A272" s="24" t="s">
        <v>482</v>
      </c>
      <c r="B272" s="62" t="s">
        <v>502</v>
      </c>
      <c r="C272" s="24" t="s">
        <v>206</v>
      </c>
      <c r="D272" s="44" t="s">
        <v>505</v>
      </c>
      <c r="E272" s="24" t="s">
        <v>204</v>
      </c>
      <c r="F272" s="24">
        <v>0.2</v>
      </c>
      <c r="G272" s="24"/>
      <c r="H272" s="16" t="s">
        <v>616</v>
      </c>
      <c r="I272" s="16" t="s">
        <v>594</v>
      </c>
      <c r="J272" s="16">
        <f t="shared" si="70"/>
        <v>0</v>
      </c>
      <c r="K272" s="16" t="s">
        <v>594</v>
      </c>
      <c r="L272" s="16">
        <f t="shared" si="71"/>
        <v>0</v>
      </c>
      <c r="M272" s="16" t="s">
        <v>594</v>
      </c>
      <c r="N272" s="16">
        <f t="shared" si="71"/>
        <v>0</v>
      </c>
    </row>
    <row r="273" spans="1:14" ht="13.8" customHeight="1" x14ac:dyDescent="0.3">
      <c r="A273" s="24" t="s">
        <v>482</v>
      </c>
      <c r="B273" s="62" t="s">
        <v>502</v>
      </c>
      <c r="C273" s="24" t="s">
        <v>207</v>
      </c>
      <c r="D273" s="44" t="s">
        <v>506</v>
      </c>
      <c r="E273" s="24" t="s">
        <v>204</v>
      </c>
      <c r="F273" s="24">
        <v>0.2</v>
      </c>
      <c r="G273" s="24"/>
      <c r="H273" s="16" t="s">
        <v>616</v>
      </c>
      <c r="I273" s="16" t="s">
        <v>594</v>
      </c>
      <c r="J273" s="16">
        <f t="shared" si="70"/>
        <v>0</v>
      </c>
      <c r="K273" s="16" t="s">
        <v>594</v>
      </c>
      <c r="L273" s="16">
        <f t="shared" si="71"/>
        <v>0</v>
      </c>
      <c r="M273" s="16" t="s">
        <v>594</v>
      </c>
      <c r="N273" s="16">
        <f t="shared" si="71"/>
        <v>0</v>
      </c>
    </row>
    <row r="274" spans="1:14" ht="13.8" customHeight="1" x14ac:dyDescent="0.3">
      <c r="A274" s="24" t="s">
        <v>482</v>
      </c>
      <c r="B274" s="62" t="s">
        <v>502</v>
      </c>
      <c r="C274" s="24" t="s">
        <v>208</v>
      </c>
      <c r="D274" s="44" t="s">
        <v>507</v>
      </c>
      <c r="E274" s="24" t="s">
        <v>99</v>
      </c>
      <c r="F274" s="24">
        <v>1.42</v>
      </c>
      <c r="G274" s="24"/>
      <c r="H274" s="16" t="s">
        <v>616</v>
      </c>
      <c r="I274" s="16" t="s">
        <v>594</v>
      </c>
      <c r="J274" s="16">
        <f t="shared" si="70"/>
        <v>0</v>
      </c>
      <c r="K274" s="16" t="s">
        <v>594</v>
      </c>
      <c r="L274" s="16">
        <f t="shared" si="71"/>
        <v>0</v>
      </c>
      <c r="M274" s="16" t="s">
        <v>594</v>
      </c>
      <c r="N274" s="16">
        <f t="shared" si="71"/>
        <v>0</v>
      </c>
    </row>
    <row r="275" spans="1:14" s="3" customFormat="1" ht="13.8" customHeight="1" x14ac:dyDescent="0.3">
      <c r="A275" s="32" t="s">
        <v>482</v>
      </c>
      <c r="B275" s="69" t="s">
        <v>502</v>
      </c>
      <c r="C275" s="32" t="s">
        <v>209</v>
      </c>
      <c r="D275" s="44" t="s">
        <v>508</v>
      </c>
      <c r="E275" s="32" t="s">
        <v>204</v>
      </c>
      <c r="F275" s="32">
        <v>0.2</v>
      </c>
      <c r="G275" s="32"/>
      <c r="H275" s="16" t="s">
        <v>616</v>
      </c>
      <c r="I275" s="16" t="s">
        <v>594</v>
      </c>
      <c r="J275" s="16">
        <f t="shared" si="70"/>
        <v>0</v>
      </c>
      <c r="K275" s="16" t="s">
        <v>594</v>
      </c>
      <c r="L275" s="16">
        <f t="shared" si="71"/>
        <v>0</v>
      </c>
      <c r="M275" s="16" t="s">
        <v>594</v>
      </c>
      <c r="N275" s="16">
        <f t="shared" si="71"/>
        <v>0</v>
      </c>
    </row>
    <row r="276" spans="1:14" ht="13.8" customHeight="1" x14ac:dyDescent="0.3">
      <c r="A276" s="24" t="s">
        <v>482</v>
      </c>
      <c r="B276" s="62" t="s">
        <v>502</v>
      </c>
      <c r="C276" s="24" t="s">
        <v>210</v>
      </c>
      <c r="D276" s="53" t="s">
        <v>509</v>
      </c>
      <c r="E276" s="24" t="s">
        <v>200</v>
      </c>
      <c r="F276" s="24">
        <v>2.0299999999999998</v>
      </c>
      <c r="G276" s="24"/>
      <c r="H276" s="16" t="s">
        <v>616</v>
      </c>
      <c r="I276" s="16" t="s">
        <v>594</v>
      </c>
      <c r="J276" s="16">
        <f t="shared" si="70"/>
        <v>0</v>
      </c>
      <c r="K276" s="16" t="s">
        <v>594</v>
      </c>
      <c r="L276" s="16">
        <f t="shared" si="71"/>
        <v>0</v>
      </c>
      <c r="M276" s="16" t="s">
        <v>594</v>
      </c>
      <c r="N276" s="16">
        <f t="shared" si="71"/>
        <v>0</v>
      </c>
    </row>
    <row r="277" spans="1:14" ht="13.8" customHeight="1" x14ac:dyDescent="0.3">
      <c r="A277" s="25" t="s">
        <v>482</v>
      </c>
      <c r="B277" s="63" t="s">
        <v>502</v>
      </c>
      <c r="C277" s="25" t="s">
        <v>211</v>
      </c>
      <c r="D277" s="54" t="s">
        <v>510</v>
      </c>
      <c r="E277" s="25" t="s">
        <v>99</v>
      </c>
      <c r="F277" s="25">
        <v>1.42</v>
      </c>
      <c r="G277" s="25"/>
      <c r="H277" s="16" t="s">
        <v>616</v>
      </c>
      <c r="I277" s="16" t="s">
        <v>594</v>
      </c>
      <c r="J277" s="16">
        <f t="shared" si="70"/>
        <v>0</v>
      </c>
      <c r="K277" s="16" t="s">
        <v>594</v>
      </c>
      <c r="L277" s="16">
        <f t="shared" si="71"/>
        <v>0</v>
      </c>
      <c r="M277" s="16" t="s">
        <v>594</v>
      </c>
      <c r="N277" s="16">
        <f t="shared" si="71"/>
        <v>0</v>
      </c>
    </row>
    <row r="278" spans="1:14" s="3" customFormat="1" ht="13.8" customHeight="1" x14ac:dyDescent="0.3">
      <c r="A278" s="22" t="s">
        <v>482</v>
      </c>
      <c r="B278" s="8" t="s">
        <v>511</v>
      </c>
      <c r="C278" s="22" t="s">
        <v>212</v>
      </c>
      <c r="D278" s="8" t="s">
        <v>511</v>
      </c>
      <c r="E278" s="22"/>
      <c r="F278" s="22">
        <v>6.72</v>
      </c>
      <c r="G278" s="22"/>
      <c r="H278" s="22"/>
      <c r="I278" s="22"/>
      <c r="J278" s="15">
        <f>SUM(J279:J286)</f>
        <v>0</v>
      </c>
      <c r="K278" s="22"/>
      <c r="L278" s="15">
        <f>SUM(L279:L286)</f>
        <v>0</v>
      </c>
      <c r="M278" s="22"/>
      <c r="N278" s="15">
        <f>SUM(N279:N286)</f>
        <v>0</v>
      </c>
    </row>
    <row r="279" spans="1:14" ht="13.8" customHeight="1" x14ac:dyDescent="0.3">
      <c r="A279" s="23" t="s">
        <v>482</v>
      </c>
      <c r="B279" s="61" t="s">
        <v>511</v>
      </c>
      <c r="C279" s="23" t="s">
        <v>213</v>
      </c>
      <c r="D279" s="55" t="s">
        <v>512</v>
      </c>
      <c r="E279" s="23" t="s">
        <v>193</v>
      </c>
      <c r="F279" s="23">
        <v>0.51</v>
      </c>
      <c r="G279" s="23"/>
      <c r="H279" s="16" t="s">
        <v>616</v>
      </c>
      <c r="I279" s="16" t="s">
        <v>594</v>
      </c>
      <c r="J279" s="16">
        <f t="shared" ref="J279:L286" si="72">IF(I279="green",1,IF(I279="yellow",0.5,0))*F279</f>
        <v>0</v>
      </c>
      <c r="K279" s="16" t="s">
        <v>594</v>
      </c>
      <c r="L279" s="16">
        <f t="shared" ref="L279:N286" si="73">IF(K279="green",1,IF(K279="yellow",0.5,0))*$F279</f>
        <v>0</v>
      </c>
      <c r="M279" s="16" t="s">
        <v>594</v>
      </c>
      <c r="N279" s="16">
        <f t="shared" si="73"/>
        <v>0</v>
      </c>
    </row>
    <row r="280" spans="1:14" ht="13.8" customHeight="1" x14ac:dyDescent="0.3">
      <c r="A280" s="24" t="s">
        <v>482</v>
      </c>
      <c r="B280" s="62" t="s">
        <v>511</v>
      </c>
      <c r="C280" s="24" t="s">
        <v>214</v>
      </c>
      <c r="D280" s="53" t="s">
        <v>513</v>
      </c>
      <c r="E280" s="24" t="s">
        <v>193</v>
      </c>
      <c r="F280" s="24">
        <v>0.51</v>
      </c>
      <c r="G280" s="24"/>
      <c r="H280" s="16" t="s">
        <v>616</v>
      </c>
      <c r="I280" s="16" t="s">
        <v>594</v>
      </c>
      <c r="J280" s="16">
        <f t="shared" si="72"/>
        <v>0</v>
      </c>
      <c r="K280" s="16" t="s">
        <v>594</v>
      </c>
      <c r="L280" s="16">
        <f t="shared" si="73"/>
        <v>0</v>
      </c>
      <c r="M280" s="16" t="s">
        <v>594</v>
      </c>
      <c r="N280" s="16">
        <f t="shared" si="73"/>
        <v>0</v>
      </c>
    </row>
    <row r="281" spans="1:14" ht="13.8" customHeight="1" x14ac:dyDescent="0.3">
      <c r="A281" s="24" t="s">
        <v>482</v>
      </c>
      <c r="B281" s="62" t="s">
        <v>511</v>
      </c>
      <c r="C281" s="24" t="s">
        <v>215</v>
      </c>
      <c r="D281" s="53" t="s">
        <v>514</v>
      </c>
      <c r="E281" s="24" t="s">
        <v>204</v>
      </c>
      <c r="F281" s="24">
        <v>0.2</v>
      </c>
      <c r="G281" s="24"/>
      <c r="H281" s="16" t="s">
        <v>616</v>
      </c>
      <c r="I281" s="16" t="s">
        <v>594</v>
      </c>
      <c r="J281" s="16">
        <f t="shared" si="72"/>
        <v>0</v>
      </c>
      <c r="K281" s="16" t="s">
        <v>594</v>
      </c>
      <c r="L281" s="16">
        <f t="shared" si="73"/>
        <v>0</v>
      </c>
      <c r="M281" s="16" t="s">
        <v>594</v>
      </c>
      <c r="N281" s="16">
        <f t="shared" si="73"/>
        <v>0</v>
      </c>
    </row>
    <row r="282" spans="1:14" ht="13.8" customHeight="1" x14ac:dyDescent="0.3">
      <c r="A282" s="24" t="s">
        <v>482</v>
      </c>
      <c r="B282" s="62" t="s">
        <v>511</v>
      </c>
      <c r="C282" s="24" t="s">
        <v>216</v>
      </c>
      <c r="D282" s="53" t="s">
        <v>515</v>
      </c>
      <c r="E282" s="24" t="s">
        <v>204</v>
      </c>
      <c r="F282" s="24">
        <v>0.2</v>
      </c>
      <c r="G282" s="24"/>
      <c r="H282" s="16" t="s">
        <v>616</v>
      </c>
      <c r="I282" s="16" t="s">
        <v>594</v>
      </c>
      <c r="J282" s="16">
        <f t="shared" si="72"/>
        <v>0</v>
      </c>
      <c r="K282" s="16" t="s">
        <v>594</v>
      </c>
      <c r="L282" s="16">
        <f t="shared" si="73"/>
        <v>0</v>
      </c>
      <c r="M282" s="16" t="s">
        <v>594</v>
      </c>
      <c r="N282" s="16">
        <f t="shared" si="73"/>
        <v>0</v>
      </c>
    </row>
    <row r="283" spans="1:14" ht="13.8" customHeight="1" x14ac:dyDescent="0.3">
      <c r="A283" s="24" t="s">
        <v>482</v>
      </c>
      <c r="B283" s="62" t="s">
        <v>511</v>
      </c>
      <c r="C283" s="24" t="s">
        <v>217</v>
      </c>
      <c r="D283" s="53" t="s">
        <v>516</v>
      </c>
      <c r="E283" s="24" t="s">
        <v>119</v>
      </c>
      <c r="F283" s="24">
        <v>1.1200000000000001</v>
      </c>
      <c r="G283" s="24"/>
      <c r="H283" s="16" t="s">
        <v>616</v>
      </c>
      <c r="I283" s="16" t="s">
        <v>594</v>
      </c>
      <c r="J283" s="16">
        <f t="shared" si="72"/>
        <v>0</v>
      </c>
      <c r="K283" s="16" t="s">
        <v>594</v>
      </c>
      <c r="L283" s="16">
        <f t="shared" si="73"/>
        <v>0</v>
      </c>
      <c r="M283" s="16" t="s">
        <v>594</v>
      </c>
      <c r="N283" s="16">
        <f t="shared" si="73"/>
        <v>0</v>
      </c>
    </row>
    <row r="284" spans="1:14" ht="13.8" customHeight="1" x14ac:dyDescent="0.3">
      <c r="A284" s="24" t="s">
        <v>482</v>
      </c>
      <c r="B284" s="62" t="s">
        <v>511</v>
      </c>
      <c r="C284" s="24" t="s">
        <v>218</v>
      </c>
      <c r="D284" s="53" t="s">
        <v>517</v>
      </c>
      <c r="E284" s="24" t="s">
        <v>219</v>
      </c>
      <c r="F284" s="24">
        <v>1.93</v>
      </c>
      <c r="G284" s="24"/>
      <c r="H284" s="16" t="s">
        <v>616</v>
      </c>
      <c r="I284" s="16" t="s">
        <v>594</v>
      </c>
      <c r="J284" s="16">
        <f t="shared" si="72"/>
        <v>0</v>
      </c>
      <c r="K284" s="16" t="s">
        <v>594</v>
      </c>
      <c r="L284" s="16">
        <f t="shared" si="73"/>
        <v>0</v>
      </c>
      <c r="M284" s="16" t="s">
        <v>594</v>
      </c>
      <c r="N284" s="16">
        <f t="shared" si="73"/>
        <v>0</v>
      </c>
    </row>
    <row r="285" spans="1:14" ht="13.8" customHeight="1" x14ac:dyDescent="0.3">
      <c r="A285" s="24" t="s">
        <v>482</v>
      </c>
      <c r="B285" s="62" t="s">
        <v>511</v>
      </c>
      <c r="C285" s="24" t="s">
        <v>220</v>
      </c>
      <c r="D285" s="53" t="s">
        <v>518</v>
      </c>
      <c r="E285" s="24" t="s">
        <v>204</v>
      </c>
      <c r="F285" s="24">
        <v>0.2</v>
      </c>
      <c r="G285" s="24"/>
      <c r="H285" s="16" t="s">
        <v>616</v>
      </c>
      <c r="I285" s="16" t="s">
        <v>594</v>
      </c>
      <c r="J285" s="16">
        <f t="shared" si="72"/>
        <v>0</v>
      </c>
      <c r="K285" s="16" t="s">
        <v>594</v>
      </c>
      <c r="L285" s="16">
        <f t="shared" si="73"/>
        <v>0</v>
      </c>
      <c r="M285" s="16" t="s">
        <v>594</v>
      </c>
      <c r="N285" s="16">
        <f t="shared" si="73"/>
        <v>0</v>
      </c>
    </row>
    <row r="286" spans="1:14" ht="13.8" customHeight="1" x14ac:dyDescent="0.3">
      <c r="A286" s="25" t="s">
        <v>482</v>
      </c>
      <c r="B286" s="63" t="s">
        <v>511</v>
      </c>
      <c r="C286" s="25" t="s">
        <v>221</v>
      </c>
      <c r="D286" s="54" t="s">
        <v>519</v>
      </c>
      <c r="E286" s="25" t="s">
        <v>222</v>
      </c>
      <c r="F286" s="25">
        <v>2.0499999999999998</v>
      </c>
      <c r="G286" s="25"/>
      <c r="H286" s="16" t="s">
        <v>616</v>
      </c>
      <c r="I286" s="16" t="s">
        <v>594</v>
      </c>
      <c r="J286" s="16">
        <f t="shared" si="72"/>
        <v>0</v>
      </c>
      <c r="K286" s="16" t="s">
        <v>594</v>
      </c>
      <c r="L286" s="16">
        <f t="shared" si="73"/>
        <v>0</v>
      </c>
      <c r="M286" s="16" t="s">
        <v>594</v>
      </c>
      <c r="N286" s="16">
        <f t="shared" si="73"/>
        <v>0</v>
      </c>
    </row>
    <row r="287" spans="1:14" s="3" customFormat="1" ht="13.8" customHeight="1" x14ac:dyDescent="0.3">
      <c r="A287" s="22" t="s">
        <v>482</v>
      </c>
      <c r="B287" s="8" t="s">
        <v>520</v>
      </c>
      <c r="C287" s="22" t="s">
        <v>223</v>
      </c>
      <c r="D287" s="51" t="s">
        <v>520</v>
      </c>
      <c r="E287" s="22"/>
      <c r="F287" s="22">
        <v>2.4300000000000002</v>
      </c>
      <c r="G287" s="22"/>
      <c r="H287" s="22"/>
      <c r="I287" s="22"/>
      <c r="J287" s="15">
        <f>SUM(J288:J290)</f>
        <v>0</v>
      </c>
      <c r="K287" s="22"/>
      <c r="L287" s="15">
        <f>SUM(L288:L290)</f>
        <v>0</v>
      </c>
      <c r="M287" s="22"/>
      <c r="N287" s="15">
        <f>SUM(N288:N290)</f>
        <v>0</v>
      </c>
    </row>
    <row r="288" spans="1:14" ht="13.8" customHeight="1" x14ac:dyDescent="0.3">
      <c r="A288" s="23" t="s">
        <v>482</v>
      </c>
      <c r="B288" s="61" t="s">
        <v>520</v>
      </c>
      <c r="C288" s="23" t="s">
        <v>224</v>
      </c>
      <c r="D288" s="55" t="s">
        <v>521</v>
      </c>
      <c r="E288" s="23" t="s">
        <v>103</v>
      </c>
      <c r="F288" s="23">
        <v>0.81</v>
      </c>
      <c r="G288" s="23"/>
      <c r="H288" s="16" t="s">
        <v>616</v>
      </c>
      <c r="I288" s="16" t="s">
        <v>594</v>
      </c>
      <c r="J288" s="16">
        <f t="shared" ref="J288:L290" si="74">IF(I288="green",1,IF(I288="yellow",0.5,0))*F288</f>
        <v>0</v>
      </c>
      <c r="K288" s="16" t="s">
        <v>594</v>
      </c>
      <c r="L288" s="16">
        <f t="shared" ref="L288:N290" si="75">IF(K288="green",1,IF(K288="yellow",0.5,0))*$F288</f>
        <v>0</v>
      </c>
      <c r="M288" s="16" t="s">
        <v>594</v>
      </c>
      <c r="N288" s="16">
        <f t="shared" si="75"/>
        <v>0</v>
      </c>
    </row>
    <row r="289" spans="1:14" ht="13.8" customHeight="1" x14ac:dyDescent="0.3">
      <c r="A289" s="24" t="s">
        <v>482</v>
      </c>
      <c r="B289" s="62" t="s">
        <v>520</v>
      </c>
      <c r="C289" s="24" t="s">
        <v>225</v>
      </c>
      <c r="D289" s="53" t="s">
        <v>522</v>
      </c>
      <c r="E289" s="24" t="s">
        <v>103</v>
      </c>
      <c r="F289" s="24">
        <v>0.81</v>
      </c>
      <c r="G289" s="24"/>
      <c r="H289" s="16" t="s">
        <v>616</v>
      </c>
      <c r="I289" s="16" t="s">
        <v>594</v>
      </c>
      <c r="J289" s="16">
        <f t="shared" si="74"/>
        <v>0</v>
      </c>
      <c r="K289" s="16" t="s">
        <v>594</v>
      </c>
      <c r="L289" s="16">
        <f t="shared" si="75"/>
        <v>0</v>
      </c>
      <c r="M289" s="16" t="s">
        <v>594</v>
      </c>
      <c r="N289" s="16">
        <f t="shared" si="75"/>
        <v>0</v>
      </c>
    </row>
    <row r="290" spans="1:14" ht="13.8" customHeight="1" x14ac:dyDescent="0.3">
      <c r="A290" s="25" t="s">
        <v>482</v>
      </c>
      <c r="B290" s="63" t="s">
        <v>520</v>
      </c>
      <c r="C290" s="25" t="s">
        <v>226</v>
      </c>
      <c r="D290" s="54" t="s">
        <v>523</v>
      </c>
      <c r="E290" s="25" t="s">
        <v>103</v>
      </c>
      <c r="F290" s="25">
        <v>0.81</v>
      </c>
      <c r="G290" s="25"/>
      <c r="H290" s="89" t="s">
        <v>616</v>
      </c>
      <c r="I290" s="16" t="s">
        <v>594</v>
      </c>
      <c r="J290" s="16">
        <f t="shared" si="74"/>
        <v>0</v>
      </c>
      <c r="K290" s="16" t="s">
        <v>594</v>
      </c>
      <c r="L290" s="16">
        <f t="shared" si="75"/>
        <v>0</v>
      </c>
      <c r="M290" s="16" t="s">
        <v>594</v>
      </c>
      <c r="N290" s="16">
        <f t="shared" si="75"/>
        <v>0</v>
      </c>
    </row>
    <row r="291" spans="1:14" x14ac:dyDescent="0.3">
      <c r="A291" s="90" t="s">
        <v>617</v>
      </c>
      <c r="B291" s="91"/>
      <c r="C291" s="90"/>
      <c r="D291" s="90"/>
      <c r="E291" s="92"/>
      <c r="F291" s="92">
        <v>240</v>
      </c>
      <c r="G291" s="92"/>
      <c r="H291" s="92"/>
      <c r="I291" s="92"/>
      <c r="J291" s="92">
        <f>+J248+J216+J175+J147+J124+J107+J78+J43+J4</f>
        <v>0</v>
      </c>
      <c r="K291" s="92"/>
      <c r="L291" s="92">
        <f>+L248+L216+L175+L147+L124+L107+L78+L43+L4</f>
        <v>2.7050000000000001</v>
      </c>
      <c r="M291" s="92"/>
      <c r="N291" s="92">
        <f>+N248+N216+N175+N147+N124+N107+N78+N43+N4</f>
        <v>2.3000000000000003</v>
      </c>
    </row>
    <row r="292" spans="1:14" x14ac:dyDescent="0.3">
      <c r="A292" s="40"/>
      <c r="B292" s="73"/>
      <c r="C292" s="40"/>
      <c r="D292" s="39"/>
    </row>
    <row r="293" spans="1:14" x14ac:dyDescent="0.3">
      <c r="A293" s="40"/>
      <c r="B293" s="73"/>
      <c r="C293" s="40"/>
      <c r="D293" s="39"/>
    </row>
    <row r="294" spans="1:14" x14ac:dyDescent="0.3">
      <c r="A294" s="40"/>
      <c r="B294" s="73"/>
      <c r="C294" s="40"/>
      <c r="D294" s="39"/>
    </row>
    <row r="295" spans="1:14" x14ac:dyDescent="0.3">
      <c r="A295" s="40"/>
      <c r="B295" s="73"/>
      <c r="C295" s="40"/>
      <c r="D295" s="39"/>
    </row>
    <row r="296" spans="1:14" x14ac:dyDescent="0.3">
      <c r="A296" s="40"/>
      <c r="B296" s="73"/>
      <c r="C296" s="40"/>
      <c r="D296" s="39"/>
    </row>
    <row r="297" spans="1:14" x14ac:dyDescent="0.3">
      <c r="A297" s="40"/>
      <c r="B297" s="73"/>
      <c r="C297" s="40"/>
      <c r="D297" s="39"/>
    </row>
    <row r="298" spans="1:14" x14ac:dyDescent="0.3">
      <c r="A298" s="40"/>
      <c r="B298" s="73"/>
      <c r="C298" s="40"/>
      <c r="D298" s="39"/>
    </row>
    <row r="299" spans="1:14" x14ac:dyDescent="0.3">
      <c r="A299" s="40"/>
      <c r="B299" s="73"/>
      <c r="C299" s="40"/>
      <c r="D299" s="39"/>
    </row>
    <row r="300" spans="1:14" x14ac:dyDescent="0.3">
      <c r="A300" s="40"/>
      <c r="B300" s="73"/>
      <c r="C300" s="40"/>
      <c r="D300" s="39"/>
    </row>
    <row r="301" spans="1:14" x14ac:dyDescent="0.3">
      <c r="A301" s="40"/>
      <c r="B301" s="73"/>
      <c r="C301" s="40"/>
      <c r="D301" s="39"/>
    </row>
    <row r="302" spans="1:14" x14ac:dyDescent="0.3">
      <c r="A302" s="40"/>
      <c r="B302" s="73"/>
      <c r="C302" s="40"/>
      <c r="D302" s="39"/>
    </row>
    <row r="303" spans="1:14" x14ac:dyDescent="0.3">
      <c r="A303" s="40"/>
      <c r="B303" s="73"/>
      <c r="C303" s="40"/>
      <c r="D303" s="39"/>
    </row>
    <row r="304" spans="1:14" x14ac:dyDescent="0.3">
      <c r="A304" s="40"/>
      <c r="B304" s="73"/>
      <c r="C304" s="40"/>
      <c r="D304" s="39"/>
    </row>
    <row r="305" spans="1:4" x14ac:dyDescent="0.3">
      <c r="A305" s="40"/>
      <c r="B305" s="73"/>
      <c r="C305" s="40"/>
      <c r="D305" s="39"/>
    </row>
    <row r="306" spans="1:4" x14ac:dyDescent="0.3">
      <c r="A306" s="40"/>
      <c r="B306" s="73"/>
      <c r="C306" s="40"/>
      <c r="D306" s="39"/>
    </row>
    <row r="307" spans="1:4" x14ac:dyDescent="0.3">
      <c r="A307" s="40"/>
      <c r="B307" s="73"/>
      <c r="C307" s="40"/>
      <c r="D307" s="39"/>
    </row>
    <row r="308" spans="1:4" x14ac:dyDescent="0.3">
      <c r="A308" s="40"/>
      <c r="B308" s="73"/>
      <c r="C308" s="40"/>
      <c r="D308" s="39"/>
    </row>
    <row r="309" spans="1:4" x14ac:dyDescent="0.3">
      <c r="A309" s="40"/>
      <c r="B309" s="73"/>
      <c r="C309" s="40"/>
      <c r="D309" s="39"/>
    </row>
    <row r="310" spans="1:4" x14ac:dyDescent="0.3">
      <c r="A310" s="40"/>
      <c r="B310" s="73"/>
      <c r="C310" s="40"/>
      <c r="D310" s="39"/>
    </row>
    <row r="311" spans="1:4" x14ac:dyDescent="0.3">
      <c r="A311" s="40"/>
      <c r="B311" s="73"/>
      <c r="C311" s="40"/>
      <c r="D311" s="39"/>
    </row>
    <row r="312" spans="1:4" x14ac:dyDescent="0.3">
      <c r="A312" s="40"/>
      <c r="B312" s="73"/>
      <c r="C312" s="40"/>
      <c r="D312" s="39"/>
    </row>
    <row r="313" spans="1:4" x14ac:dyDescent="0.3">
      <c r="A313" s="40"/>
      <c r="B313" s="73"/>
      <c r="C313" s="40"/>
      <c r="D313" s="39"/>
    </row>
    <row r="314" spans="1:4" x14ac:dyDescent="0.3">
      <c r="A314" s="40"/>
      <c r="B314" s="73"/>
      <c r="C314" s="40"/>
      <c r="D314" s="39"/>
    </row>
    <row r="315" spans="1:4" x14ac:dyDescent="0.3">
      <c r="A315" s="40"/>
      <c r="B315" s="73"/>
      <c r="C315" s="40"/>
      <c r="D315" s="39"/>
    </row>
    <row r="316" spans="1:4" x14ac:dyDescent="0.3">
      <c r="A316" s="40"/>
      <c r="B316" s="73"/>
      <c r="C316" s="40"/>
      <c r="D316" s="39"/>
    </row>
    <row r="317" spans="1:4" x14ac:dyDescent="0.3">
      <c r="A317" s="40"/>
      <c r="B317" s="73"/>
      <c r="C317" s="40"/>
      <c r="D317" s="39"/>
    </row>
    <row r="318" spans="1:4" x14ac:dyDescent="0.3">
      <c r="A318" s="40"/>
      <c r="B318" s="73"/>
      <c r="C318" s="40"/>
      <c r="D318" s="39"/>
    </row>
    <row r="319" spans="1:4" x14ac:dyDescent="0.3">
      <c r="A319" s="40"/>
      <c r="B319" s="73"/>
      <c r="C319" s="40"/>
      <c r="D319" s="39"/>
    </row>
    <row r="320" spans="1:4" x14ac:dyDescent="0.3">
      <c r="A320" s="40"/>
      <c r="B320" s="73"/>
      <c r="C320" s="40"/>
      <c r="D320" s="39"/>
    </row>
    <row r="321" spans="1:4" x14ac:dyDescent="0.3">
      <c r="A321" s="40"/>
      <c r="B321" s="73"/>
      <c r="C321" s="40"/>
      <c r="D321" s="39"/>
    </row>
    <row r="322" spans="1:4" x14ac:dyDescent="0.3">
      <c r="A322" s="40"/>
      <c r="B322" s="73"/>
      <c r="C322" s="40"/>
      <c r="D322" s="39"/>
    </row>
    <row r="323" spans="1:4" x14ac:dyDescent="0.3">
      <c r="A323" s="40"/>
      <c r="B323" s="73"/>
      <c r="C323" s="40"/>
      <c r="D323" s="39"/>
    </row>
    <row r="324" spans="1:4" x14ac:dyDescent="0.3">
      <c r="A324" s="40"/>
      <c r="B324" s="73"/>
      <c r="C324" s="40"/>
      <c r="D324" s="39"/>
    </row>
    <row r="325" spans="1:4" x14ac:dyDescent="0.3">
      <c r="A325" s="40"/>
      <c r="B325" s="73"/>
      <c r="C325" s="40"/>
      <c r="D325" s="39"/>
    </row>
    <row r="326" spans="1:4" x14ac:dyDescent="0.3">
      <c r="A326" s="40"/>
      <c r="B326" s="73"/>
      <c r="C326" s="40"/>
      <c r="D326" s="39"/>
    </row>
    <row r="327" spans="1:4" x14ac:dyDescent="0.3">
      <c r="A327" s="40"/>
      <c r="B327" s="73"/>
      <c r="C327" s="40"/>
      <c r="D327" s="39"/>
    </row>
    <row r="328" spans="1:4" x14ac:dyDescent="0.3">
      <c r="A328" s="40"/>
      <c r="B328" s="73"/>
      <c r="C328" s="40"/>
      <c r="D328" s="39"/>
    </row>
    <row r="329" spans="1:4" x14ac:dyDescent="0.3">
      <c r="A329" s="40"/>
      <c r="B329" s="73"/>
      <c r="C329" s="40"/>
      <c r="D329" s="39"/>
    </row>
    <row r="330" spans="1:4" x14ac:dyDescent="0.3">
      <c r="A330" s="40"/>
      <c r="B330" s="73"/>
      <c r="C330" s="40"/>
      <c r="D330" s="39"/>
    </row>
    <row r="331" spans="1:4" x14ac:dyDescent="0.3">
      <c r="A331" s="40"/>
      <c r="B331" s="73"/>
      <c r="C331" s="40"/>
      <c r="D331" s="39"/>
    </row>
    <row r="332" spans="1:4" x14ac:dyDescent="0.3">
      <c r="A332" s="40"/>
      <c r="B332" s="73"/>
      <c r="C332" s="40"/>
      <c r="D332" s="39"/>
    </row>
    <row r="333" spans="1:4" x14ac:dyDescent="0.3">
      <c r="A333" s="40"/>
      <c r="B333" s="73"/>
      <c r="C333" s="40"/>
      <c r="D333" s="39"/>
    </row>
    <row r="334" spans="1:4" x14ac:dyDescent="0.3">
      <c r="A334" s="40"/>
      <c r="B334" s="73"/>
      <c r="C334" s="40"/>
      <c r="D334" s="39"/>
    </row>
    <row r="335" spans="1:4" x14ac:dyDescent="0.3">
      <c r="A335" s="40"/>
      <c r="B335" s="73"/>
      <c r="C335" s="40"/>
      <c r="D335" s="39"/>
    </row>
    <row r="336" spans="1:4" x14ac:dyDescent="0.3">
      <c r="A336" s="40"/>
      <c r="B336" s="73"/>
      <c r="C336" s="40"/>
      <c r="D336" s="39"/>
    </row>
    <row r="337" spans="1:4" x14ac:dyDescent="0.3">
      <c r="A337" s="40"/>
      <c r="B337" s="73"/>
      <c r="C337" s="40"/>
      <c r="D337" s="39"/>
    </row>
    <row r="338" spans="1:4" x14ac:dyDescent="0.3">
      <c r="A338" s="40"/>
      <c r="B338" s="73"/>
      <c r="C338" s="40"/>
      <c r="D338" s="39"/>
    </row>
    <row r="339" spans="1:4" x14ac:dyDescent="0.3">
      <c r="A339" s="40"/>
      <c r="B339" s="73"/>
      <c r="C339" s="40"/>
      <c r="D339" s="39"/>
    </row>
    <row r="340" spans="1:4" x14ac:dyDescent="0.3">
      <c r="A340" s="40"/>
      <c r="B340" s="73"/>
      <c r="C340" s="40"/>
      <c r="D340" s="39"/>
    </row>
    <row r="341" spans="1:4" x14ac:dyDescent="0.3">
      <c r="A341" s="40"/>
      <c r="B341" s="73"/>
      <c r="C341" s="40"/>
      <c r="D341" s="39"/>
    </row>
    <row r="342" spans="1:4" x14ac:dyDescent="0.3">
      <c r="A342" s="40"/>
      <c r="B342" s="73"/>
      <c r="C342" s="40"/>
      <c r="D342" s="39"/>
    </row>
    <row r="343" spans="1:4" x14ac:dyDescent="0.3">
      <c r="A343" s="40"/>
      <c r="B343" s="73"/>
      <c r="C343" s="40"/>
      <c r="D343" s="39"/>
    </row>
    <row r="344" spans="1:4" x14ac:dyDescent="0.3">
      <c r="A344" s="40"/>
      <c r="B344" s="73"/>
      <c r="C344" s="40"/>
      <c r="D344" s="39"/>
    </row>
    <row r="345" spans="1:4" x14ac:dyDescent="0.3">
      <c r="A345" s="40"/>
      <c r="B345" s="73"/>
      <c r="C345" s="40"/>
      <c r="D345" s="39"/>
    </row>
    <row r="346" spans="1:4" x14ac:dyDescent="0.3">
      <c r="A346" s="40"/>
      <c r="B346" s="73"/>
      <c r="C346" s="40"/>
      <c r="D346" s="39"/>
    </row>
    <row r="347" spans="1:4" x14ac:dyDescent="0.3">
      <c r="A347" s="40"/>
      <c r="B347" s="73"/>
      <c r="C347" s="40"/>
      <c r="D347" s="39"/>
    </row>
    <row r="348" spans="1:4" x14ac:dyDescent="0.3">
      <c r="A348" s="40"/>
      <c r="B348" s="73"/>
      <c r="C348" s="40"/>
      <c r="D348" s="39"/>
    </row>
    <row r="349" spans="1:4" x14ac:dyDescent="0.3">
      <c r="A349" s="40"/>
      <c r="B349" s="73"/>
      <c r="C349" s="40"/>
      <c r="D349" s="39"/>
    </row>
    <row r="350" spans="1:4" x14ac:dyDescent="0.3">
      <c r="A350" s="40"/>
      <c r="B350" s="73"/>
      <c r="C350" s="40"/>
      <c r="D350" s="39"/>
    </row>
    <row r="351" spans="1:4" x14ac:dyDescent="0.3">
      <c r="A351" s="40"/>
      <c r="B351" s="73"/>
      <c r="C351" s="40"/>
      <c r="D351" s="39"/>
    </row>
    <row r="352" spans="1:4" x14ac:dyDescent="0.3">
      <c r="A352" s="40"/>
      <c r="B352" s="73"/>
      <c r="C352" s="40"/>
      <c r="D352" s="39"/>
    </row>
    <row r="353" spans="1:4" x14ac:dyDescent="0.3">
      <c r="A353" s="40"/>
      <c r="B353" s="73"/>
      <c r="C353" s="40"/>
      <c r="D353" s="39"/>
    </row>
    <row r="354" spans="1:4" x14ac:dyDescent="0.3">
      <c r="A354" s="40"/>
      <c r="B354" s="73"/>
      <c r="C354" s="40"/>
      <c r="D354" s="39"/>
    </row>
    <row r="355" spans="1:4" x14ac:dyDescent="0.3">
      <c r="A355" s="40"/>
      <c r="B355" s="73"/>
      <c r="C355" s="40"/>
      <c r="D355" s="39"/>
    </row>
    <row r="356" spans="1:4" x14ac:dyDescent="0.3">
      <c r="A356" s="40"/>
      <c r="B356" s="73"/>
      <c r="C356" s="40"/>
      <c r="D356" s="39"/>
    </row>
    <row r="357" spans="1:4" x14ac:dyDescent="0.3">
      <c r="A357" s="40"/>
      <c r="B357" s="73"/>
      <c r="C357" s="40"/>
      <c r="D357" s="39"/>
    </row>
    <row r="358" spans="1:4" x14ac:dyDescent="0.3">
      <c r="A358" s="40"/>
      <c r="B358" s="73"/>
      <c r="C358" s="40"/>
      <c r="D358" s="39"/>
    </row>
    <row r="359" spans="1:4" x14ac:dyDescent="0.3">
      <c r="A359" s="40"/>
      <c r="B359" s="73"/>
      <c r="C359" s="40"/>
      <c r="D359" s="39"/>
    </row>
    <row r="360" spans="1:4" x14ac:dyDescent="0.3">
      <c r="A360" s="40"/>
      <c r="B360" s="73"/>
      <c r="C360" s="40"/>
      <c r="D360" s="39"/>
    </row>
    <row r="361" spans="1:4" x14ac:dyDescent="0.3">
      <c r="A361" s="40"/>
      <c r="B361" s="73"/>
      <c r="C361" s="40"/>
      <c r="D361" s="39"/>
    </row>
    <row r="362" spans="1:4" x14ac:dyDescent="0.3">
      <c r="A362" s="40"/>
      <c r="B362" s="73"/>
      <c r="C362" s="40"/>
      <c r="D362" s="39"/>
    </row>
    <row r="363" spans="1:4" x14ac:dyDescent="0.3">
      <c r="A363" s="40"/>
      <c r="B363" s="73"/>
      <c r="C363" s="40"/>
      <c r="D363" s="39"/>
    </row>
    <row r="364" spans="1:4" x14ac:dyDescent="0.3">
      <c r="A364" s="40"/>
      <c r="B364" s="73"/>
      <c r="C364" s="40"/>
      <c r="D364" s="39"/>
    </row>
    <row r="365" spans="1:4" x14ac:dyDescent="0.3">
      <c r="A365" s="40"/>
      <c r="B365" s="73"/>
      <c r="C365" s="40"/>
      <c r="D365" s="39"/>
    </row>
    <row r="366" spans="1:4" x14ac:dyDescent="0.3">
      <c r="A366" s="40"/>
      <c r="B366" s="73"/>
      <c r="C366" s="40"/>
      <c r="D366" s="39"/>
    </row>
    <row r="367" spans="1:4" x14ac:dyDescent="0.3">
      <c r="A367" s="40"/>
      <c r="B367" s="73"/>
      <c r="C367" s="40"/>
      <c r="D367" s="39"/>
    </row>
    <row r="368" spans="1:4" x14ac:dyDescent="0.3">
      <c r="A368" s="40"/>
      <c r="B368" s="73"/>
      <c r="C368" s="40"/>
      <c r="D368" s="39"/>
    </row>
    <row r="369" spans="1:4" x14ac:dyDescent="0.3">
      <c r="A369" s="40"/>
      <c r="B369" s="73"/>
      <c r="C369" s="40"/>
      <c r="D369" s="39"/>
    </row>
    <row r="370" spans="1:4" x14ac:dyDescent="0.3">
      <c r="A370" s="40"/>
      <c r="B370" s="73"/>
      <c r="C370" s="40"/>
      <c r="D370" s="39"/>
    </row>
    <row r="371" spans="1:4" x14ac:dyDescent="0.3">
      <c r="A371" s="40"/>
      <c r="B371" s="73"/>
      <c r="C371" s="40"/>
      <c r="D371" s="39"/>
    </row>
    <row r="372" spans="1:4" x14ac:dyDescent="0.3">
      <c r="A372" s="40"/>
      <c r="B372" s="73"/>
      <c r="C372" s="40"/>
      <c r="D372" s="39"/>
    </row>
    <row r="373" spans="1:4" x14ac:dyDescent="0.3">
      <c r="A373" s="40"/>
      <c r="B373" s="73"/>
      <c r="C373" s="40"/>
      <c r="D373" s="39"/>
    </row>
    <row r="374" spans="1:4" x14ac:dyDescent="0.3">
      <c r="A374" s="40"/>
      <c r="B374" s="73"/>
      <c r="C374" s="40"/>
      <c r="D374" s="39"/>
    </row>
    <row r="375" spans="1:4" x14ac:dyDescent="0.3">
      <c r="A375" s="40"/>
      <c r="B375" s="73"/>
      <c r="C375" s="40"/>
      <c r="D375" s="39"/>
    </row>
    <row r="376" spans="1:4" x14ac:dyDescent="0.3">
      <c r="A376" s="40"/>
      <c r="B376" s="73"/>
      <c r="C376" s="40"/>
      <c r="D376" s="39"/>
    </row>
    <row r="377" spans="1:4" x14ac:dyDescent="0.3">
      <c r="A377" s="40"/>
      <c r="B377" s="73"/>
      <c r="C377" s="40"/>
      <c r="D377" s="39"/>
    </row>
    <row r="378" spans="1:4" x14ac:dyDescent="0.3">
      <c r="A378" s="40"/>
      <c r="B378" s="73"/>
      <c r="C378" s="40"/>
      <c r="D378" s="39"/>
    </row>
    <row r="379" spans="1:4" x14ac:dyDescent="0.3">
      <c r="A379" s="40"/>
      <c r="B379" s="73"/>
      <c r="C379" s="40"/>
      <c r="D379" s="39"/>
    </row>
    <row r="380" spans="1:4" x14ac:dyDescent="0.3">
      <c r="A380" s="40"/>
      <c r="B380" s="73"/>
      <c r="C380" s="40"/>
      <c r="D380" s="39"/>
    </row>
    <row r="381" spans="1:4" x14ac:dyDescent="0.3">
      <c r="A381" s="40"/>
      <c r="B381" s="73"/>
      <c r="C381" s="40"/>
      <c r="D381" s="39"/>
    </row>
    <row r="382" spans="1:4" x14ac:dyDescent="0.3">
      <c r="A382" s="40"/>
      <c r="B382" s="73"/>
      <c r="C382" s="40"/>
      <c r="D382" s="39"/>
    </row>
    <row r="383" spans="1:4" x14ac:dyDescent="0.3">
      <c r="A383" s="40"/>
      <c r="B383" s="73"/>
      <c r="C383" s="40"/>
      <c r="D383" s="39"/>
    </row>
    <row r="384" spans="1:4" x14ac:dyDescent="0.3">
      <c r="A384" s="40"/>
      <c r="B384" s="73"/>
      <c r="C384" s="40"/>
      <c r="D384" s="39"/>
    </row>
    <row r="385" spans="1:4" x14ac:dyDescent="0.3">
      <c r="A385" s="40"/>
      <c r="B385" s="73"/>
      <c r="C385" s="40"/>
      <c r="D385" s="39"/>
    </row>
    <row r="386" spans="1:4" x14ac:dyDescent="0.3">
      <c r="A386" s="40"/>
      <c r="B386" s="73"/>
      <c r="C386" s="40"/>
      <c r="D386" s="39"/>
    </row>
    <row r="387" spans="1:4" x14ac:dyDescent="0.3">
      <c r="A387" s="40"/>
      <c r="B387" s="73"/>
      <c r="C387" s="40"/>
      <c r="D387" s="39"/>
    </row>
    <row r="388" spans="1:4" x14ac:dyDescent="0.3">
      <c r="A388" s="40"/>
      <c r="B388" s="73"/>
      <c r="C388" s="40"/>
      <c r="D388" s="39"/>
    </row>
    <row r="389" spans="1:4" x14ac:dyDescent="0.3">
      <c r="A389" s="40"/>
      <c r="B389" s="73"/>
      <c r="C389" s="40"/>
      <c r="D389" s="39"/>
    </row>
    <row r="390" spans="1:4" x14ac:dyDescent="0.3">
      <c r="A390" s="40"/>
      <c r="B390" s="73"/>
      <c r="C390" s="40"/>
      <c r="D390" s="39"/>
    </row>
    <row r="391" spans="1:4" x14ac:dyDescent="0.3">
      <c r="A391" s="40"/>
      <c r="B391" s="73"/>
      <c r="C391" s="40"/>
      <c r="D391" s="39"/>
    </row>
    <row r="392" spans="1:4" x14ac:dyDescent="0.3">
      <c r="A392" s="40"/>
      <c r="B392" s="73"/>
      <c r="C392" s="40"/>
      <c r="D392" s="39"/>
    </row>
    <row r="393" spans="1:4" x14ac:dyDescent="0.3">
      <c r="A393" s="40"/>
      <c r="B393" s="73"/>
      <c r="C393" s="40"/>
      <c r="D393" s="39"/>
    </row>
    <row r="394" spans="1:4" x14ac:dyDescent="0.3">
      <c r="A394" s="40"/>
      <c r="B394" s="73"/>
      <c r="C394" s="40"/>
      <c r="D394" s="39"/>
    </row>
    <row r="395" spans="1:4" x14ac:dyDescent="0.3">
      <c r="A395" s="40"/>
      <c r="B395" s="73"/>
      <c r="C395" s="40"/>
      <c r="D395" s="39"/>
    </row>
    <row r="396" spans="1:4" x14ac:dyDescent="0.3">
      <c r="A396" s="40"/>
      <c r="B396" s="73"/>
      <c r="C396" s="40"/>
      <c r="D396" s="39"/>
    </row>
    <row r="397" spans="1:4" x14ac:dyDescent="0.3">
      <c r="A397" s="40"/>
      <c r="B397" s="73"/>
      <c r="C397" s="40"/>
      <c r="D397" s="39"/>
    </row>
    <row r="398" spans="1:4" x14ac:dyDescent="0.3">
      <c r="A398" s="40"/>
      <c r="B398" s="73"/>
      <c r="C398" s="40"/>
      <c r="D398" s="39"/>
    </row>
    <row r="399" spans="1:4" x14ac:dyDescent="0.3">
      <c r="A399" s="40"/>
      <c r="B399" s="73"/>
      <c r="C399" s="40"/>
      <c r="D399" s="39"/>
    </row>
    <row r="400" spans="1:4" x14ac:dyDescent="0.3">
      <c r="A400" s="40"/>
      <c r="B400" s="73"/>
      <c r="C400" s="40"/>
      <c r="D400" s="39"/>
    </row>
    <row r="401" spans="1:4" x14ac:dyDescent="0.3">
      <c r="A401" s="40"/>
      <c r="B401" s="73"/>
      <c r="C401" s="40"/>
      <c r="D401" s="39"/>
    </row>
    <row r="402" spans="1:4" x14ac:dyDescent="0.3">
      <c r="A402" s="40"/>
      <c r="B402" s="73"/>
      <c r="C402" s="40"/>
      <c r="D402" s="39"/>
    </row>
    <row r="403" spans="1:4" x14ac:dyDescent="0.3">
      <c r="A403" s="40"/>
      <c r="B403" s="73"/>
      <c r="C403" s="40"/>
      <c r="D403" s="39"/>
    </row>
    <row r="404" spans="1:4" x14ac:dyDescent="0.3">
      <c r="A404" s="40"/>
      <c r="B404" s="73"/>
      <c r="C404" s="40"/>
      <c r="D404" s="39"/>
    </row>
    <row r="405" spans="1:4" x14ac:dyDescent="0.3">
      <c r="A405" s="40"/>
      <c r="B405" s="73"/>
      <c r="C405" s="40"/>
      <c r="D405" s="39"/>
    </row>
    <row r="406" spans="1:4" x14ac:dyDescent="0.3">
      <c r="A406" s="40"/>
      <c r="B406" s="73"/>
      <c r="C406" s="40"/>
      <c r="D406" s="39"/>
    </row>
    <row r="407" spans="1:4" x14ac:dyDescent="0.3">
      <c r="A407" s="40"/>
      <c r="B407" s="73"/>
      <c r="C407" s="40"/>
      <c r="D407" s="39"/>
    </row>
    <row r="408" spans="1:4" x14ac:dyDescent="0.3">
      <c r="A408" s="40"/>
      <c r="B408" s="73"/>
      <c r="C408" s="40"/>
      <c r="D408" s="39"/>
    </row>
    <row r="409" spans="1:4" x14ac:dyDescent="0.3">
      <c r="A409" s="40"/>
      <c r="B409" s="73"/>
      <c r="C409" s="40"/>
      <c r="D409" s="39"/>
    </row>
    <row r="410" spans="1:4" x14ac:dyDescent="0.3">
      <c r="A410" s="40"/>
      <c r="B410" s="73"/>
      <c r="C410" s="40"/>
      <c r="D410" s="39"/>
    </row>
    <row r="411" spans="1:4" x14ac:dyDescent="0.3">
      <c r="A411" s="40"/>
      <c r="B411" s="73"/>
      <c r="C411" s="40"/>
      <c r="D411" s="39"/>
    </row>
    <row r="412" spans="1:4" x14ac:dyDescent="0.3">
      <c r="A412" s="40"/>
      <c r="B412" s="73"/>
      <c r="C412" s="40"/>
      <c r="D412" s="39"/>
    </row>
    <row r="413" spans="1:4" x14ac:dyDescent="0.3">
      <c r="A413" s="40"/>
      <c r="B413" s="73"/>
      <c r="C413" s="40"/>
      <c r="D413" s="39"/>
    </row>
    <row r="414" spans="1:4" x14ac:dyDescent="0.3">
      <c r="A414" s="40"/>
      <c r="B414" s="73"/>
      <c r="C414" s="40"/>
      <c r="D414" s="39"/>
    </row>
    <row r="415" spans="1:4" x14ac:dyDescent="0.3">
      <c r="A415" s="40"/>
      <c r="B415" s="73"/>
      <c r="C415" s="40"/>
      <c r="D415" s="39"/>
    </row>
    <row r="416" spans="1:4" x14ac:dyDescent="0.3">
      <c r="A416" s="40"/>
      <c r="B416" s="73"/>
      <c r="C416" s="40"/>
      <c r="D416" s="39"/>
    </row>
    <row r="417" spans="1:4" x14ac:dyDescent="0.3">
      <c r="A417" s="40"/>
      <c r="B417" s="73"/>
      <c r="C417" s="40"/>
      <c r="D417" s="39"/>
    </row>
    <row r="418" spans="1:4" x14ac:dyDescent="0.3">
      <c r="A418" s="40"/>
      <c r="B418" s="73"/>
      <c r="C418" s="40"/>
      <c r="D418" s="39"/>
    </row>
    <row r="419" spans="1:4" x14ac:dyDescent="0.3">
      <c r="A419" s="40"/>
      <c r="B419" s="73"/>
      <c r="C419" s="40"/>
      <c r="D419" s="39"/>
    </row>
    <row r="420" spans="1:4" x14ac:dyDescent="0.3">
      <c r="A420" s="40"/>
      <c r="B420" s="73"/>
      <c r="C420" s="40"/>
      <c r="D420" s="39"/>
    </row>
    <row r="421" spans="1:4" x14ac:dyDescent="0.3">
      <c r="A421" s="40"/>
      <c r="B421" s="73"/>
      <c r="C421" s="40"/>
      <c r="D421" s="39"/>
    </row>
    <row r="422" spans="1:4" x14ac:dyDescent="0.3">
      <c r="A422" s="40"/>
      <c r="B422" s="73"/>
      <c r="C422" s="40"/>
      <c r="D422" s="39"/>
    </row>
    <row r="423" spans="1:4" x14ac:dyDescent="0.3">
      <c r="A423" s="40"/>
      <c r="B423" s="73"/>
      <c r="C423" s="40"/>
      <c r="D423" s="39"/>
    </row>
    <row r="424" spans="1:4" x14ac:dyDescent="0.3">
      <c r="A424" s="40"/>
      <c r="B424" s="73"/>
      <c r="C424" s="40"/>
      <c r="D424" s="39"/>
    </row>
    <row r="425" spans="1:4" x14ac:dyDescent="0.3">
      <c r="A425" s="40"/>
      <c r="B425" s="73"/>
      <c r="C425" s="40"/>
      <c r="D425" s="39"/>
    </row>
    <row r="426" spans="1:4" x14ac:dyDescent="0.3">
      <c r="A426" s="40"/>
      <c r="B426" s="73"/>
      <c r="C426" s="40"/>
      <c r="D426" s="39"/>
    </row>
    <row r="427" spans="1:4" x14ac:dyDescent="0.3">
      <c r="A427" s="40"/>
      <c r="B427" s="73"/>
      <c r="C427" s="40"/>
      <c r="D427" s="39"/>
    </row>
    <row r="428" spans="1:4" x14ac:dyDescent="0.3">
      <c r="A428" s="40"/>
      <c r="B428" s="73"/>
      <c r="C428" s="40"/>
      <c r="D428" s="39"/>
    </row>
    <row r="429" spans="1:4" x14ac:dyDescent="0.3">
      <c r="A429" s="40"/>
      <c r="B429" s="73"/>
      <c r="C429" s="40"/>
      <c r="D429" s="39"/>
    </row>
    <row r="430" spans="1:4" x14ac:dyDescent="0.3">
      <c r="A430" s="40"/>
      <c r="B430" s="73"/>
      <c r="C430" s="40"/>
      <c r="D430" s="39"/>
    </row>
    <row r="431" spans="1:4" x14ac:dyDescent="0.3">
      <c r="A431" s="40"/>
      <c r="B431" s="73"/>
      <c r="C431" s="40"/>
      <c r="D431" s="39"/>
    </row>
    <row r="432" spans="1:4" x14ac:dyDescent="0.3">
      <c r="A432" s="40"/>
      <c r="B432" s="73"/>
      <c r="C432" s="40"/>
      <c r="D432" s="39"/>
    </row>
    <row r="433" spans="1:4" x14ac:dyDescent="0.3">
      <c r="A433" s="40"/>
      <c r="B433" s="73"/>
      <c r="C433" s="40"/>
      <c r="D433" s="39"/>
    </row>
    <row r="434" spans="1:4" x14ac:dyDescent="0.3">
      <c r="A434" s="40"/>
      <c r="B434" s="73"/>
      <c r="C434" s="40"/>
      <c r="D434" s="39"/>
    </row>
    <row r="435" spans="1:4" x14ac:dyDescent="0.3">
      <c r="A435" s="40"/>
      <c r="B435" s="73"/>
      <c r="C435" s="40"/>
      <c r="D435" s="39"/>
    </row>
    <row r="436" spans="1:4" x14ac:dyDescent="0.3">
      <c r="A436" s="40"/>
      <c r="B436" s="73"/>
      <c r="C436" s="40"/>
      <c r="D436" s="39"/>
    </row>
    <row r="437" spans="1:4" x14ac:dyDescent="0.3">
      <c r="A437" s="40"/>
      <c r="B437" s="73"/>
      <c r="C437" s="40"/>
      <c r="D437" s="39"/>
    </row>
    <row r="438" spans="1:4" x14ac:dyDescent="0.3">
      <c r="A438" s="40"/>
      <c r="B438" s="73"/>
      <c r="C438" s="40"/>
      <c r="D438" s="39"/>
    </row>
    <row r="439" spans="1:4" x14ac:dyDescent="0.3">
      <c r="A439" s="40"/>
      <c r="B439" s="73"/>
      <c r="C439" s="40"/>
      <c r="D439" s="39"/>
    </row>
    <row r="440" spans="1:4" x14ac:dyDescent="0.3">
      <c r="A440" s="40"/>
      <c r="B440" s="73"/>
      <c r="C440" s="40"/>
      <c r="D440" s="39"/>
    </row>
    <row r="441" spans="1:4" x14ac:dyDescent="0.3">
      <c r="A441" s="40"/>
      <c r="B441" s="73"/>
      <c r="C441" s="40"/>
      <c r="D441" s="39"/>
    </row>
    <row r="442" spans="1:4" x14ac:dyDescent="0.3">
      <c r="A442" s="40"/>
      <c r="B442" s="73"/>
      <c r="C442" s="40"/>
      <c r="D442" s="39"/>
    </row>
    <row r="443" spans="1:4" x14ac:dyDescent="0.3">
      <c r="A443" s="40"/>
      <c r="B443" s="73"/>
      <c r="C443" s="40"/>
      <c r="D443" s="39"/>
    </row>
    <row r="444" spans="1:4" x14ac:dyDescent="0.3">
      <c r="A444" s="40"/>
      <c r="B444" s="73"/>
      <c r="C444" s="40"/>
      <c r="D444" s="39"/>
    </row>
    <row r="445" spans="1:4" x14ac:dyDescent="0.3">
      <c r="A445" s="40"/>
      <c r="B445" s="73"/>
      <c r="C445" s="40"/>
      <c r="D445" s="39"/>
    </row>
    <row r="446" spans="1:4" x14ac:dyDescent="0.3">
      <c r="A446" s="40"/>
      <c r="B446" s="73"/>
      <c r="C446" s="40"/>
      <c r="D446" s="39"/>
    </row>
    <row r="447" spans="1:4" x14ac:dyDescent="0.3">
      <c r="A447" s="40"/>
      <c r="B447" s="73"/>
      <c r="C447" s="40"/>
      <c r="D447" s="39"/>
    </row>
    <row r="448" spans="1:4" x14ac:dyDescent="0.3">
      <c r="A448" s="40"/>
      <c r="B448" s="73"/>
      <c r="C448" s="40"/>
      <c r="D448" s="39"/>
    </row>
    <row r="449" spans="1:4" x14ac:dyDescent="0.3">
      <c r="A449" s="40"/>
      <c r="B449" s="73"/>
      <c r="C449" s="40"/>
      <c r="D449" s="39"/>
    </row>
    <row r="450" spans="1:4" x14ac:dyDescent="0.3">
      <c r="A450" s="40"/>
      <c r="B450" s="73"/>
      <c r="C450" s="40"/>
      <c r="D450" s="39"/>
    </row>
    <row r="451" spans="1:4" x14ac:dyDescent="0.3">
      <c r="A451" s="40"/>
      <c r="B451" s="73"/>
      <c r="C451" s="40"/>
      <c r="D451" s="39"/>
    </row>
    <row r="452" spans="1:4" x14ac:dyDescent="0.3">
      <c r="A452" s="40"/>
      <c r="B452" s="73"/>
      <c r="C452" s="40"/>
      <c r="D452" s="39"/>
    </row>
    <row r="453" spans="1:4" x14ac:dyDescent="0.3">
      <c r="A453" s="40"/>
      <c r="B453" s="73"/>
      <c r="C453" s="40"/>
      <c r="D453" s="39"/>
    </row>
    <row r="454" spans="1:4" x14ac:dyDescent="0.3">
      <c r="A454" s="40"/>
      <c r="B454" s="73"/>
      <c r="C454" s="40"/>
      <c r="D454" s="39"/>
    </row>
    <row r="455" spans="1:4" x14ac:dyDescent="0.3">
      <c r="A455" s="40"/>
      <c r="B455" s="73"/>
      <c r="C455" s="40"/>
      <c r="D455" s="39"/>
    </row>
    <row r="456" spans="1:4" x14ac:dyDescent="0.3">
      <c r="A456" s="40"/>
      <c r="B456" s="73"/>
      <c r="C456" s="40"/>
      <c r="D456" s="39"/>
    </row>
    <row r="457" spans="1:4" x14ac:dyDescent="0.3">
      <c r="A457" s="40"/>
      <c r="B457" s="73"/>
      <c r="C457" s="40"/>
      <c r="D457" s="39"/>
    </row>
    <row r="458" spans="1:4" x14ac:dyDescent="0.3">
      <c r="A458" s="40"/>
      <c r="B458" s="73"/>
      <c r="C458" s="40"/>
      <c r="D458" s="39"/>
    </row>
    <row r="459" spans="1:4" x14ac:dyDescent="0.3">
      <c r="A459" s="40"/>
      <c r="B459" s="73"/>
      <c r="C459" s="40"/>
      <c r="D459" s="39"/>
    </row>
    <row r="460" spans="1:4" x14ac:dyDescent="0.3">
      <c r="A460" s="40"/>
      <c r="B460" s="73"/>
      <c r="C460" s="40"/>
      <c r="D460" s="39"/>
    </row>
    <row r="461" spans="1:4" x14ac:dyDescent="0.3">
      <c r="A461" s="40"/>
      <c r="B461" s="73"/>
      <c r="C461" s="40"/>
      <c r="D461" s="39"/>
    </row>
    <row r="462" spans="1:4" x14ac:dyDescent="0.3">
      <c r="A462" s="40"/>
      <c r="B462" s="73"/>
      <c r="C462" s="40"/>
      <c r="D462" s="39"/>
    </row>
    <row r="463" spans="1:4" x14ac:dyDescent="0.3">
      <c r="A463" s="40"/>
      <c r="B463" s="73"/>
      <c r="C463" s="40"/>
      <c r="D463" s="39"/>
    </row>
    <row r="464" spans="1:4" x14ac:dyDescent="0.3">
      <c r="A464" s="40"/>
      <c r="B464" s="73"/>
      <c r="C464" s="40"/>
      <c r="D464" s="39"/>
    </row>
    <row r="465" spans="1:4" x14ac:dyDescent="0.3">
      <c r="A465" s="40"/>
      <c r="B465" s="73"/>
      <c r="C465" s="40"/>
      <c r="D465" s="39"/>
    </row>
    <row r="466" spans="1:4" x14ac:dyDescent="0.3">
      <c r="A466" s="40"/>
      <c r="B466" s="73"/>
      <c r="C466" s="40"/>
      <c r="D466" s="39"/>
    </row>
    <row r="467" spans="1:4" x14ac:dyDescent="0.3">
      <c r="A467" s="40"/>
      <c r="B467" s="73"/>
      <c r="C467" s="40"/>
      <c r="D467" s="39"/>
    </row>
    <row r="468" spans="1:4" x14ac:dyDescent="0.3">
      <c r="A468" s="40"/>
      <c r="B468" s="73"/>
      <c r="C468" s="40"/>
      <c r="D468" s="39"/>
    </row>
    <row r="469" spans="1:4" x14ac:dyDescent="0.3">
      <c r="A469" s="40"/>
      <c r="B469" s="73"/>
      <c r="C469" s="40"/>
      <c r="D469" s="39"/>
    </row>
    <row r="470" spans="1:4" x14ac:dyDescent="0.3">
      <c r="A470" s="40"/>
      <c r="B470" s="73"/>
      <c r="C470" s="40"/>
      <c r="D470" s="39"/>
    </row>
    <row r="471" spans="1:4" x14ac:dyDescent="0.3">
      <c r="A471" s="40"/>
      <c r="B471" s="73"/>
      <c r="C471" s="40"/>
      <c r="D471" s="39"/>
    </row>
    <row r="472" spans="1:4" x14ac:dyDescent="0.3">
      <c r="A472" s="40"/>
      <c r="B472" s="73"/>
      <c r="C472" s="40"/>
      <c r="D472" s="39"/>
    </row>
    <row r="473" spans="1:4" x14ac:dyDescent="0.3">
      <c r="A473" s="40"/>
      <c r="B473" s="73"/>
      <c r="C473" s="40"/>
      <c r="D473" s="39"/>
    </row>
    <row r="474" spans="1:4" x14ac:dyDescent="0.3">
      <c r="A474" s="40"/>
      <c r="B474" s="73"/>
      <c r="C474" s="40"/>
      <c r="D474" s="39"/>
    </row>
    <row r="475" spans="1:4" x14ac:dyDescent="0.3">
      <c r="A475" s="40"/>
      <c r="B475" s="73"/>
      <c r="C475" s="40"/>
      <c r="D475" s="39"/>
    </row>
    <row r="476" spans="1:4" x14ac:dyDescent="0.3">
      <c r="A476" s="40"/>
      <c r="B476" s="73"/>
      <c r="C476" s="40"/>
      <c r="D476" s="39"/>
    </row>
    <row r="477" spans="1:4" x14ac:dyDescent="0.3">
      <c r="A477" s="40"/>
      <c r="B477" s="73"/>
      <c r="C477" s="40"/>
      <c r="D477" s="39"/>
    </row>
    <row r="478" spans="1:4" x14ac:dyDescent="0.3">
      <c r="A478" s="40"/>
      <c r="B478" s="73"/>
      <c r="C478" s="40"/>
      <c r="D478" s="39"/>
    </row>
    <row r="479" spans="1:4" x14ac:dyDescent="0.3">
      <c r="A479" s="40"/>
      <c r="B479" s="73"/>
      <c r="C479" s="40"/>
      <c r="D479" s="39"/>
    </row>
    <row r="480" spans="1:4" x14ac:dyDescent="0.3">
      <c r="A480" s="40"/>
      <c r="B480" s="73"/>
      <c r="C480" s="40"/>
      <c r="D480" s="39"/>
    </row>
    <row r="481" spans="1:4" x14ac:dyDescent="0.3">
      <c r="A481" s="40"/>
      <c r="B481" s="73"/>
      <c r="C481" s="40"/>
      <c r="D481" s="39"/>
    </row>
    <row r="482" spans="1:4" x14ac:dyDescent="0.3">
      <c r="A482" s="40"/>
      <c r="B482" s="73"/>
      <c r="C482" s="40"/>
      <c r="D482" s="39"/>
    </row>
    <row r="483" spans="1:4" x14ac:dyDescent="0.3">
      <c r="A483" s="40"/>
      <c r="B483" s="73"/>
      <c r="C483" s="40"/>
      <c r="D483" s="39"/>
    </row>
    <row r="484" spans="1:4" x14ac:dyDescent="0.3">
      <c r="A484" s="40"/>
      <c r="B484" s="73"/>
      <c r="C484" s="40"/>
      <c r="D484" s="39"/>
    </row>
    <row r="485" spans="1:4" x14ac:dyDescent="0.3">
      <c r="A485" s="40"/>
      <c r="B485" s="73"/>
      <c r="C485" s="40"/>
      <c r="D485" s="39"/>
    </row>
    <row r="486" spans="1:4" x14ac:dyDescent="0.3">
      <c r="A486" s="40"/>
      <c r="B486" s="73"/>
      <c r="C486" s="40"/>
      <c r="D486" s="39"/>
    </row>
    <row r="487" spans="1:4" x14ac:dyDescent="0.3">
      <c r="A487" s="40"/>
      <c r="B487" s="73"/>
      <c r="C487" s="40"/>
      <c r="D487" s="39"/>
    </row>
    <row r="488" spans="1:4" x14ac:dyDescent="0.3">
      <c r="A488" s="40"/>
      <c r="B488" s="73"/>
      <c r="C488" s="40"/>
      <c r="D488" s="39"/>
    </row>
    <row r="489" spans="1:4" x14ac:dyDescent="0.3">
      <c r="A489" s="40"/>
      <c r="B489" s="73"/>
      <c r="C489" s="40"/>
      <c r="D489" s="39"/>
    </row>
    <row r="490" spans="1:4" x14ac:dyDescent="0.3">
      <c r="A490" s="40"/>
      <c r="B490" s="73"/>
      <c r="C490" s="40"/>
      <c r="D490" s="39"/>
    </row>
    <row r="491" spans="1:4" x14ac:dyDescent="0.3">
      <c r="A491" s="40"/>
      <c r="B491" s="73"/>
      <c r="C491" s="40"/>
      <c r="D491" s="39"/>
    </row>
    <row r="492" spans="1:4" x14ac:dyDescent="0.3">
      <c r="A492" s="40"/>
      <c r="B492" s="73"/>
      <c r="C492" s="40"/>
      <c r="D492" s="39"/>
    </row>
    <row r="493" spans="1:4" x14ac:dyDescent="0.3">
      <c r="A493" s="40"/>
      <c r="B493" s="73"/>
      <c r="C493" s="40"/>
      <c r="D493" s="39"/>
    </row>
    <row r="494" spans="1:4" x14ac:dyDescent="0.3">
      <c r="A494" s="40"/>
      <c r="B494" s="73"/>
      <c r="C494" s="40"/>
      <c r="D494" s="39"/>
    </row>
    <row r="495" spans="1:4" x14ac:dyDescent="0.3">
      <c r="A495" s="40"/>
      <c r="B495" s="73"/>
      <c r="C495" s="40"/>
      <c r="D495" s="39"/>
    </row>
    <row r="496" spans="1:4" x14ac:dyDescent="0.3">
      <c r="A496" s="40"/>
      <c r="B496" s="73"/>
      <c r="C496" s="40"/>
      <c r="D496" s="39"/>
    </row>
    <row r="497" spans="1:4" x14ac:dyDescent="0.3">
      <c r="A497" s="40"/>
      <c r="B497" s="73"/>
      <c r="C497" s="40"/>
      <c r="D497" s="39"/>
    </row>
    <row r="498" spans="1:4" x14ac:dyDescent="0.3">
      <c r="A498" s="40"/>
      <c r="B498" s="73"/>
      <c r="C498" s="40"/>
      <c r="D498" s="39"/>
    </row>
    <row r="499" spans="1:4" x14ac:dyDescent="0.3">
      <c r="A499" s="40"/>
      <c r="B499" s="73"/>
      <c r="C499" s="40"/>
      <c r="D499" s="39"/>
    </row>
    <row r="500" spans="1:4" x14ac:dyDescent="0.3">
      <c r="A500" s="40"/>
      <c r="B500" s="73"/>
      <c r="C500" s="40"/>
      <c r="D500" s="39"/>
    </row>
    <row r="501" spans="1:4" x14ac:dyDescent="0.3">
      <c r="A501" s="40"/>
      <c r="B501" s="73"/>
      <c r="C501" s="40"/>
      <c r="D501" s="39"/>
    </row>
    <row r="502" spans="1:4" x14ac:dyDescent="0.3">
      <c r="A502" s="40"/>
      <c r="B502" s="73"/>
      <c r="C502" s="40"/>
      <c r="D502" s="39"/>
    </row>
    <row r="503" spans="1:4" x14ac:dyDescent="0.3">
      <c r="A503" s="40"/>
      <c r="B503" s="73"/>
      <c r="C503" s="40"/>
      <c r="D503" s="39"/>
    </row>
    <row r="504" spans="1:4" x14ac:dyDescent="0.3">
      <c r="A504" s="40"/>
      <c r="B504" s="73"/>
      <c r="C504" s="40"/>
      <c r="D504" s="39"/>
    </row>
    <row r="505" spans="1:4" x14ac:dyDescent="0.3">
      <c r="A505" s="40"/>
      <c r="B505" s="73"/>
      <c r="C505" s="40"/>
      <c r="D505" s="39"/>
    </row>
    <row r="506" spans="1:4" x14ac:dyDescent="0.3">
      <c r="A506" s="40"/>
      <c r="B506" s="73"/>
      <c r="C506" s="40"/>
      <c r="D506" s="39"/>
    </row>
    <row r="507" spans="1:4" x14ac:dyDescent="0.3">
      <c r="A507" s="40"/>
      <c r="B507" s="73"/>
      <c r="C507" s="40"/>
      <c r="D507" s="39"/>
    </row>
    <row r="508" spans="1:4" x14ac:dyDescent="0.3">
      <c r="A508" s="40"/>
      <c r="B508" s="73"/>
      <c r="C508" s="40"/>
      <c r="D508" s="39"/>
    </row>
    <row r="509" spans="1:4" x14ac:dyDescent="0.3">
      <c r="A509" s="40"/>
      <c r="B509" s="73"/>
      <c r="C509" s="40"/>
      <c r="D509" s="39"/>
    </row>
    <row r="510" spans="1:4" x14ac:dyDescent="0.3">
      <c r="A510" s="40"/>
      <c r="B510" s="73"/>
      <c r="C510" s="40"/>
      <c r="D510" s="39"/>
    </row>
    <row r="511" spans="1:4" x14ac:dyDescent="0.3">
      <c r="A511" s="40"/>
      <c r="B511" s="73"/>
      <c r="C511" s="40"/>
      <c r="D511" s="39"/>
    </row>
    <row r="512" spans="1:4" x14ac:dyDescent="0.3">
      <c r="A512" s="40"/>
      <c r="B512" s="73"/>
      <c r="C512" s="40"/>
      <c r="D512" s="39"/>
    </row>
    <row r="513" spans="1:4" x14ac:dyDescent="0.3">
      <c r="A513" s="40"/>
      <c r="B513" s="73"/>
      <c r="C513" s="40"/>
      <c r="D513" s="39"/>
    </row>
    <row r="514" spans="1:4" x14ac:dyDescent="0.3">
      <c r="A514" s="40"/>
      <c r="B514" s="73"/>
      <c r="C514" s="40"/>
      <c r="D514" s="39"/>
    </row>
    <row r="515" spans="1:4" x14ac:dyDescent="0.3">
      <c r="A515" s="40"/>
      <c r="B515" s="73"/>
      <c r="C515" s="40"/>
      <c r="D515" s="39"/>
    </row>
    <row r="516" spans="1:4" x14ac:dyDescent="0.3">
      <c r="A516" s="40"/>
      <c r="B516" s="73"/>
      <c r="C516" s="40"/>
      <c r="D516" s="39"/>
    </row>
    <row r="517" spans="1:4" x14ac:dyDescent="0.3">
      <c r="A517" s="40"/>
      <c r="B517" s="73"/>
      <c r="C517" s="40"/>
      <c r="D517" s="39"/>
    </row>
    <row r="518" spans="1:4" x14ac:dyDescent="0.3">
      <c r="A518" s="40"/>
      <c r="B518" s="73"/>
      <c r="C518" s="40"/>
      <c r="D518" s="39"/>
    </row>
    <row r="519" spans="1:4" x14ac:dyDescent="0.3">
      <c r="A519" s="40"/>
      <c r="B519" s="73"/>
      <c r="C519" s="40"/>
      <c r="D519" s="39"/>
    </row>
    <row r="520" spans="1:4" x14ac:dyDescent="0.3">
      <c r="A520" s="40"/>
      <c r="B520" s="73"/>
      <c r="C520" s="40"/>
      <c r="D520" s="39"/>
    </row>
    <row r="521" spans="1:4" x14ac:dyDescent="0.3">
      <c r="A521" s="40"/>
      <c r="B521" s="73"/>
      <c r="C521" s="40"/>
      <c r="D521" s="39"/>
    </row>
    <row r="522" spans="1:4" x14ac:dyDescent="0.3">
      <c r="A522" s="40"/>
      <c r="B522" s="73"/>
      <c r="C522" s="40"/>
      <c r="D522" s="39"/>
    </row>
    <row r="523" spans="1:4" x14ac:dyDescent="0.3">
      <c r="A523" s="40"/>
      <c r="B523" s="73"/>
      <c r="C523" s="40"/>
      <c r="D523" s="39"/>
    </row>
    <row r="524" spans="1:4" x14ac:dyDescent="0.3">
      <c r="A524" s="40"/>
      <c r="B524" s="73"/>
      <c r="C524" s="40"/>
      <c r="D524" s="39"/>
    </row>
    <row r="525" spans="1:4" x14ac:dyDescent="0.3">
      <c r="A525" s="40"/>
      <c r="B525" s="73"/>
      <c r="C525" s="40"/>
      <c r="D525" s="39"/>
    </row>
    <row r="526" spans="1:4" x14ac:dyDescent="0.3">
      <c r="A526" s="40"/>
      <c r="B526" s="73"/>
      <c r="C526" s="40"/>
      <c r="D526" s="39"/>
    </row>
    <row r="527" spans="1:4" x14ac:dyDescent="0.3">
      <c r="A527" s="40"/>
      <c r="B527" s="73"/>
      <c r="C527" s="40"/>
      <c r="D527" s="39"/>
    </row>
    <row r="528" spans="1:4" x14ac:dyDescent="0.3">
      <c r="A528" s="40"/>
      <c r="B528" s="73"/>
      <c r="C528" s="40"/>
      <c r="D528" s="39"/>
    </row>
    <row r="529" spans="1:4" x14ac:dyDescent="0.3">
      <c r="A529" s="40"/>
      <c r="B529" s="73"/>
      <c r="C529" s="40"/>
      <c r="D529" s="39"/>
    </row>
    <row r="530" spans="1:4" x14ac:dyDescent="0.3">
      <c r="A530" s="40"/>
      <c r="B530" s="73"/>
      <c r="C530" s="40"/>
      <c r="D530" s="39"/>
    </row>
    <row r="531" spans="1:4" x14ac:dyDescent="0.3">
      <c r="A531" s="40"/>
      <c r="B531" s="73"/>
      <c r="C531" s="40"/>
      <c r="D531" s="39"/>
    </row>
    <row r="532" spans="1:4" x14ac:dyDescent="0.3">
      <c r="A532" s="40"/>
      <c r="B532" s="73"/>
      <c r="C532" s="40"/>
      <c r="D532" s="39"/>
    </row>
    <row r="533" spans="1:4" x14ac:dyDescent="0.3">
      <c r="A533" s="40"/>
      <c r="B533" s="73"/>
      <c r="C533" s="40"/>
      <c r="D533" s="39"/>
    </row>
    <row r="534" spans="1:4" x14ac:dyDescent="0.3">
      <c r="A534" s="40"/>
      <c r="B534" s="73"/>
      <c r="C534" s="40"/>
      <c r="D534" s="39"/>
    </row>
    <row r="535" spans="1:4" x14ac:dyDescent="0.3">
      <c r="A535" s="40"/>
      <c r="B535" s="73"/>
      <c r="C535" s="40"/>
      <c r="D535" s="39"/>
    </row>
    <row r="536" spans="1:4" x14ac:dyDescent="0.3">
      <c r="A536" s="40"/>
      <c r="B536" s="73"/>
      <c r="C536" s="40"/>
      <c r="D536" s="39"/>
    </row>
    <row r="537" spans="1:4" x14ac:dyDescent="0.3">
      <c r="A537" s="40"/>
      <c r="B537" s="73"/>
      <c r="C537" s="40"/>
      <c r="D537" s="39"/>
    </row>
    <row r="538" spans="1:4" x14ac:dyDescent="0.3">
      <c r="A538" s="40"/>
      <c r="B538" s="73"/>
      <c r="C538" s="40"/>
      <c r="D538" s="39"/>
    </row>
    <row r="539" spans="1:4" x14ac:dyDescent="0.3">
      <c r="A539" s="40"/>
      <c r="B539" s="73"/>
      <c r="C539" s="40"/>
      <c r="D539" s="39"/>
    </row>
    <row r="540" spans="1:4" x14ac:dyDescent="0.3">
      <c r="A540" s="40"/>
      <c r="B540" s="73"/>
      <c r="C540" s="40"/>
      <c r="D540" s="39"/>
    </row>
    <row r="541" spans="1:4" x14ac:dyDescent="0.3">
      <c r="A541" s="40"/>
      <c r="B541" s="73"/>
      <c r="C541" s="40"/>
      <c r="D541" s="39"/>
    </row>
    <row r="542" spans="1:4" x14ac:dyDescent="0.3">
      <c r="A542" s="40"/>
      <c r="B542" s="73"/>
      <c r="C542" s="40"/>
      <c r="D542" s="39"/>
    </row>
    <row r="543" spans="1:4" x14ac:dyDescent="0.3">
      <c r="A543" s="40"/>
      <c r="B543" s="73"/>
      <c r="C543" s="40"/>
      <c r="D543" s="39"/>
    </row>
    <row r="544" spans="1:4" x14ac:dyDescent="0.3">
      <c r="A544" s="40"/>
      <c r="B544" s="73"/>
      <c r="C544" s="40"/>
      <c r="D544" s="39"/>
    </row>
    <row r="545" spans="1:4" x14ac:dyDescent="0.3">
      <c r="A545" s="40"/>
      <c r="B545" s="73"/>
      <c r="C545" s="40"/>
      <c r="D545" s="39"/>
    </row>
    <row r="546" spans="1:4" x14ac:dyDescent="0.3">
      <c r="A546" s="40"/>
      <c r="B546" s="73"/>
      <c r="C546" s="40"/>
      <c r="D546" s="39"/>
    </row>
    <row r="547" spans="1:4" x14ac:dyDescent="0.3">
      <c r="A547" s="40"/>
      <c r="B547" s="73"/>
      <c r="C547" s="40"/>
      <c r="D547" s="39"/>
    </row>
    <row r="548" spans="1:4" x14ac:dyDescent="0.3">
      <c r="A548" s="40"/>
      <c r="B548" s="73"/>
      <c r="C548" s="40"/>
      <c r="D548" s="39"/>
    </row>
    <row r="549" spans="1:4" x14ac:dyDescent="0.3">
      <c r="A549" s="40"/>
      <c r="B549" s="73"/>
      <c r="C549" s="40"/>
      <c r="D549" s="39"/>
    </row>
    <row r="550" spans="1:4" x14ac:dyDescent="0.3">
      <c r="A550" s="40"/>
      <c r="B550" s="73"/>
      <c r="C550" s="40"/>
      <c r="D550" s="39"/>
    </row>
    <row r="551" spans="1:4" x14ac:dyDescent="0.3">
      <c r="A551" s="40"/>
      <c r="B551" s="73"/>
      <c r="C551" s="40"/>
      <c r="D551" s="39"/>
    </row>
    <row r="552" spans="1:4" x14ac:dyDescent="0.3">
      <c r="A552" s="40"/>
      <c r="B552" s="73"/>
      <c r="C552" s="40"/>
      <c r="D552" s="39"/>
    </row>
    <row r="553" spans="1:4" x14ac:dyDescent="0.3">
      <c r="A553" s="40"/>
      <c r="B553" s="73"/>
      <c r="C553" s="40"/>
      <c r="D553" s="39"/>
    </row>
    <row r="554" spans="1:4" x14ac:dyDescent="0.3">
      <c r="A554" s="40"/>
      <c r="B554" s="73"/>
      <c r="C554" s="40"/>
      <c r="D554" s="39"/>
    </row>
    <row r="555" spans="1:4" x14ac:dyDescent="0.3">
      <c r="A555" s="40"/>
      <c r="B555" s="73"/>
      <c r="C555" s="40"/>
      <c r="D555" s="39"/>
    </row>
    <row r="556" spans="1:4" x14ac:dyDescent="0.3">
      <c r="A556" s="40"/>
      <c r="B556" s="73"/>
      <c r="C556" s="40"/>
      <c r="D556" s="39"/>
    </row>
    <row r="557" spans="1:4" x14ac:dyDescent="0.3">
      <c r="A557" s="40"/>
      <c r="B557" s="73"/>
      <c r="C557" s="40"/>
      <c r="D557" s="39"/>
    </row>
    <row r="558" spans="1:4" x14ac:dyDescent="0.3">
      <c r="A558" s="40"/>
      <c r="B558" s="73"/>
      <c r="C558" s="40"/>
      <c r="D558" s="39"/>
    </row>
    <row r="559" spans="1:4" x14ac:dyDescent="0.3">
      <c r="A559" s="40"/>
      <c r="B559" s="73"/>
      <c r="C559" s="40"/>
      <c r="D559" s="39"/>
    </row>
    <row r="560" spans="1:4" x14ac:dyDescent="0.3">
      <c r="A560" s="40"/>
      <c r="B560" s="73"/>
      <c r="C560" s="40"/>
      <c r="D560" s="39"/>
    </row>
    <row r="561" spans="1:4" x14ac:dyDescent="0.3">
      <c r="A561" s="40"/>
      <c r="B561" s="73"/>
      <c r="C561" s="40"/>
      <c r="D561" s="39"/>
    </row>
    <row r="562" spans="1:4" x14ac:dyDescent="0.3">
      <c r="A562" s="40"/>
      <c r="B562" s="73"/>
      <c r="C562" s="40"/>
      <c r="D562" s="39"/>
    </row>
    <row r="563" spans="1:4" x14ac:dyDescent="0.3">
      <c r="A563" s="40"/>
      <c r="B563" s="73"/>
      <c r="C563" s="40"/>
      <c r="D563" s="39"/>
    </row>
    <row r="564" spans="1:4" x14ac:dyDescent="0.3">
      <c r="A564" s="40"/>
      <c r="B564" s="73"/>
      <c r="C564" s="40"/>
      <c r="D564" s="39"/>
    </row>
    <row r="565" spans="1:4" x14ac:dyDescent="0.3">
      <c r="A565" s="40"/>
      <c r="B565" s="73"/>
      <c r="C565" s="40"/>
      <c r="D565" s="39"/>
    </row>
    <row r="566" spans="1:4" x14ac:dyDescent="0.3">
      <c r="A566" s="40"/>
      <c r="B566" s="73"/>
      <c r="C566" s="40"/>
      <c r="D566" s="39"/>
    </row>
    <row r="567" spans="1:4" x14ac:dyDescent="0.3">
      <c r="A567" s="40"/>
      <c r="B567" s="73"/>
      <c r="C567" s="40"/>
      <c r="D567" s="39"/>
    </row>
    <row r="568" spans="1:4" x14ac:dyDescent="0.3">
      <c r="A568" s="40"/>
      <c r="B568" s="73"/>
      <c r="C568" s="40"/>
      <c r="D568" s="39"/>
    </row>
    <row r="569" spans="1:4" x14ac:dyDescent="0.3">
      <c r="A569" s="40"/>
      <c r="B569" s="73"/>
      <c r="C569" s="40"/>
      <c r="D569" s="39"/>
    </row>
    <row r="570" spans="1:4" x14ac:dyDescent="0.3">
      <c r="A570" s="40"/>
      <c r="B570" s="73"/>
      <c r="C570" s="40"/>
      <c r="D570" s="39"/>
    </row>
    <row r="571" spans="1:4" x14ac:dyDescent="0.3">
      <c r="A571" s="40"/>
      <c r="B571" s="73"/>
      <c r="C571" s="40"/>
      <c r="D571" s="39"/>
    </row>
    <row r="572" spans="1:4" x14ac:dyDescent="0.3">
      <c r="A572" s="40"/>
      <c r="B572" s="73"/>
      <c r="C572" s="40"/>
      <c r="D572" s="39"/>
    </row>
    <row r="573" spans="1:4" x14ac:dyDescent="0.3">
      <c r="A573" s="40"/>
      <c r="B573" s="73"/>
      <c r="C573" s="40"/>
      <c r="D573" s="39"/>
    </row>
    <row r="574" spans="1:4" x14ac:dyDescent="0.3">
      <c r="A574" s="40"/>
      <c r="B574" s="73"/>
      <c r="C574" s="40"/>
      <c r="D574" s="39"/>
    </row>
    <row r="575" spans="1:4" x14ac:dyDescent="0.3">
      <c r="A575" s="40"/>
      <c r="B575" s="73"/>
      <c r="C575" s="40"/>
      <c r="D575" s="39"/>
    </row>
    <row r="576" spans="1:4" x14ac:dyDescent="0.3">
      <c r="A576" s="40"/>
      <c r="B576" s="73"/>
      <c r="C576" s="40"/>
      <c r="D576" s="39"/>
    </row>
    <row r="577" spans="1:4" x14ac:dyDescent="0.3">
      <c r="A577" s="40"/>
      <c r="B577" s="73"/>
      <c r="C577" s="40"/>
      <c r="D577" s="39"/>
    </row>
    <row r="578" spans="1:4" x14ac:dyDescent="0.3">
      <c r="A578" s="40"/>
      <c r="B578" s="73"/>
      <c r="C578" s="40"/>
      <c r="D578" s="39"/>
    </row>
    <row r="579" spans="1:4" x14ac:dyDescent="0.3">
      <c r="A579" s="40"/>
      <c r="B579" s="73"/>
      <c r="C579" s="40"/>
      <c r="D579" s="39"/>
    </row>
    <row r="580" spans="1:4" x14ac:dyDescent="0.3">
      <c r="A580" s="40"/>
      <c r="B580" s="73"/>
      <c r="C580" s="40"/>
      <c r="D580" s="39"/>
    </row>
    <row r="581" spans="1:4" x14ac:dyDescent="0.3">
      <c r="A581" s="40"/>
      <c r="B581" s="73"/>
      <c r="C581" s="40"/>
      <c r="D581" s="39"/>
    </row>
    <row r="582" spans="1:4" x14ac:dyDescent="0.3">
      <c r="A582" s="40"/>
      <c r="B582" s="73"/>
      <c r="C582" s="40"/>
      <c r="D582" s="39"/>
    </row>
    <row r="583" spans="1:4" x14ac:dyDescent="0.3">
      <c r="A583" s="40"/>
      <c r="B583" s="73"/>
      <c r="C583" s="40"/>
      <c r="D583" s="39"/>
    </row>
    <row r="584" spans="1:4" x14ac:dyDescent="0.3">
      <c r="A584" s="40"/>
      <c r="B584" s="73"/>
      <c r="C584" s="40"/>
      <c r="D584" s="39"/>
    </row>
    <row r="585" spans="1:4" x14ac:dyDescent="0.3">
      <c r="A585" s="40"/>
      <c r="B585" s="73"/>
      <c r="C585" s="40"/>
      <c r="D585" s="39"/>
    </row>
    <row r="586" spans="1:4" x14ac:dyDescent="0.3">
      <c r="A586" s="40"/>
      <c r="B586" s="73"/>
      <c r="C586" s="40"/>
      <c r="D586" s="39"/>
    </row>
    <row r="587" spans="1:4" x14ac:dyDescent="0.3">
      <c r="A587" s="40"/>
      <c r="B587" s="73"/>
      <c r="C587" s="40"/>
      <c r="D587" s="39"/>
    </row>
    <row r="588" spans="1:4" x14ac:dyDescent="0.3">
      <c r="A588" s="40"/>
      <c r="B588" s="73"/>
      <c r="C588" s="40"/>
      <c r="D588" s="39"/>
    </row>
    <row r="589" spans="1:4" x14ac:dyDescent="0.3">
      <c r="A589" s="40"/>
      <c r="B589" s="73"/>
      <c r="C589" s="40"/>
      <c r="D589" s="39"/>
    </row>
    <row r="590" spans="1:4" x14ac:dyDescent="0.3">
      <c r="A590" s="40"/>
      <c r="B590" s="73"/>
      <c r="C590" s="40"/>
      <c r="D590" s="39"/>
    </row>
    <row r="591" spans="1:4" x14ac:dyDescent="0.3">
      <c r="A591" s="40"/>
      <c r="B591" s="73"/>
      <c r="C591" s="40"/>
      <c r="D591" s="39"/>
    </row>
    <row r="592" spans="1:4" x14ac:dyDescent="0.3">
      <c r="A592" s="40"/>
      <c r="B592" s="73"/>
      <c r="C592" s="40"/>
      <c r="D592" s="39"/>
    </row>
    <row r="593" spans="1:4" x14ac:dyDescent="0.3">
      <c r="A593" s="40"/>
      <c r="B593" s="73"/>
      <c r="C593" s="40"/>
      <c r="D593" s="39"/>
    </row>
    <row r="594" spans="1:4" x14ac:dyDescent="0.3">
      <c r="A594" s="40"/>
      <c r="B594" s="73"/>
      <c r="C594" s="40"/>
      <c r="D594" s="39"/>
    </row>
    <row r="595" spans="1:4" x14ac:dyDescent="0.3">
      <c r="A595" s="40"/>
      <c r="B595" s="73"/>
      <c r="C595" s="40"/>
      <c r="D595" s="39"/>
    </row>
    <row r="596" spans="1:4" x14ac:dyDescent="0.3">
      <c r="A596" s="40"/>
      <c r="B596" s="73"/>
      <c r="C596" s="40"/>
      <c r="D596" s="39"/>
    </row>
    <row r="597" spans="1:4" x14ac:dyDescent="0.3">
      <c r="A597" s="40"/>
      <c r="B597" s="73"/>
      <c r="C597" s="40"/>
      <c r="D597" s="39"/>
    </row>
    <row r="598" spans="1:4" x14ac:dyDescent="0.3">
      <c r="A598" s="40"/>
      <c r="B598" s="73"/>
      <c r="C598" s="40"/>
      <c r="D598" s="39"/>
    </row>
    <row r="599" spans="1:4" x14ac:dyDescent="0.3">
      <c r="A599" s="40"/>
      <c r="B599" s="73"/>
      <c r="C599" s="40"/>
      <c r="D599" s="39"/>
    </row>
    <row r="600" spans="1:4" x14ac:dyDescent="0.3">
      <c r="A600" s="40"/>
      <c r="B600" s="73"/>
      <c r="C600" s="40"/>
      <c r="D600" s="39"/>
    </row>
    <row r="601" spans="1:4" x14ac:dyDescent="0.3">
      <c r="A601" s="40"/>
      <c r="B601" s="73"/>
      <c r="C601" s="40"/>
      <c r="D601" s="39"/>
    </row>
    <row r="602" spans="1:4" x14ac:dyDescent="0.3">
      <c r="A602" s="40"/>
      <c r="B602" s="73"/>
      <c r="C602" s="40"/>
      <c r="D602" s="39"/>
    </row>
    <row r="603" spans="1:4" x14ac:dyDescent="0.3">
      <c r="A603" s="40"/>
      <c r="B603" s="73"/>
      <c r="C603" s="40"/>
      <c r="D603" s="39"/>
    </row>
    <row r="604" spans="1:4" x14ac:dyDescent="0.3">
      <c r="A604" s="40"/>
      <c r="B604" s="73"/>
      <c r="C604" s="40"/>
      <c r="D604" s="39"/>
    </row>
    <row r="605" spans="1:4" x14ac:dyDescent="0.3">
      <c r="A605" s="40"/>
      <c r="B605" s="73"/>
      <c r="C605" s="40"/>
      <c r="D605" s="39"/>
    </row>
    <row r="606" spans="1:4" x14ac:dyDescent="0.3">
      <c r="A606" s="40"/>
      <c r="B606" s="73"/>
      <c r="C606" s="40"/>
      <c r="D606" s="39"/>
    </row>
    <row r="607" spans="1:4" x14ac:dyDescent="0.3">
      <c r="A607" s="40"/>
      <c r="B607" s="73"/>
      <c r="C607" s="40"/>
      <c r="D607" s="39"/>
    </row>
    <row r="608" spans="1:4" x14ac:dyDescent="0.3">
      <c r="A608" s="40"/>
      <c r="B608" s="73"/>
      <c r="C608" s="40"/>
      <c r="D608" s="39"/>
    </row>
    <row r="609" spans="1:4" x14ac:dyDescent="0.3">
      <c r="A609" s="40"/>
      <c r="B609" s="73"/>
      <c r="C609" s="40"/>
      <c r="D609" s="39"/>
    </row>
    <row r="610" spans="1:4" x14ac:dyDescent="0.3">
      <c r="A610" s="40"/>
      <c r="B610" s="73"/>
      <c r="C610" s="40"/>
      <c r="D610" s="39"/>
    </row>
    <row r="611" spans="1:4" x14ac:dyDescent="0.3">
      <c r="A611" s="40"/>
      <c r="B611" s="73"/>
      <c r="C611" s="40"/>
      <c r="D611" s="39"/>
    </row>
    <row r="612" spans="1:4" x14ac:dyDescent="0.3">
      <c r="A612" s="40"/>
      <c r="B612" s="73"/>
      <c r="C612" s="40"/>
      <c r="D612" s="39"/>
    </row>
    <row r="613" spans="1:4" x14ac:dyDescent="0.3">
      <c r="A613" s="40"/>
      <c r="B613" s="73"/>
      <c r="C613" s="40"/>
      <c r="D613" s="39"/>
    </row>
    <row r="614" spans="1:4" x14ac:dyDescent="0.3">
      <c r="A614" s="40"/>
      <c r="B614" s="73"/>
      <c r="C614" s="40"/>
      <c r="D614" s="39"/>
    </row>
    <row r="615" spans="1:4" x14ac:dyDescent="0.3">
      <c r="A615" s="40"/>
      <c r="B615" s="73"/>
      <c r="C615" s="40"/>
      <c r="D615" s="39"/>
    </row>
    <row r="616" spans="1:4" x14ac:dyDescent="0.3">
      <c r="A616" s="40"/>
      <c r="B616" s="73"/>
      <c r="C616" s="40"/>
      <c r="D616" s="39"/>
    </row>
    <row r="617" spans="1:4" x14ac:dyDescent="0.3">
      <c r="A617" s="40"/>
      <c r="B617" s="73"/>
      <c r="C617" s="40"/>
      <c r="D617" s="39"/>
    </row>
    <row r="618" spans="1:4" x14ac:dyDescent="0.3">
      <c r="A618" s="40"/>
      <c r="B618" s="73"/>
      <c r="C618" s="40"/>
      <c r="D618" s="39"/>
    </row>
    <row r="619" spans="1:4" x14ac:dyDescent="0.3">
      <c r="A619" s="40"/>
      <c r="B619" s="73"/>
      <c r="C619" s="40"/>
      <c r="D619" s="39"/>
    </row>
    <row r="620" spans="1:4" x14ac:dyDescent="0.3">
      <c r="A620" s="40"/>
      <c r="B620" s="73"/>
      <c r="C620" s="40"/>
      <c r="D620" s="39"/>
    </row>
    <row r="621" spans="1:4" x14ac:dyDescent="0.3">
      <c r="A621" s="40"/>
      <c r="B621" s="73"/>
      <c r="C621" s="40"/>
      <c r="D621" s="39"/>
    </row>
    <row r="622" spans="1:4" x14ac:dyDescent="0.3">
      <c r="A622" s="40"/>
      <c r="B622" s="73"/>
      <c r="C622" s="40"/>
      <c r="D622" s="39"/>
    </row>
    <row r="623" spans="1:4" x14ac:dyDescent="0.3">
      <c r="A623" s="40"/>
      <c r="B623" s="73"/>
      <c r="C623" s="40"/>
      <c r="D623" s="39"/>
    </row>
    <row r="624" spans="1:4" x14ac:dyDescent="0.3">
      <c r="A624" s="40"/>
      <c r="B624" s="73"/>
      <c r="C624" s="40"/>
      <c r="D624" s="39"/>
    </row>
    <row r="625" spans="1:4" x14ac:dyDescent="0.3">
      <c r="A625" s="40"/>
      <c r="B625" s="73"/>
      <c r="C625" s="40"/>
      <c r="D625" s="39"/>
    </row>
    <row r="626" spans="1:4" x14ac:dyDescent="0.3">
      <c r="A626" s="40"/>
      <c r="B626" s="73"/>
      <c r="C626" s="40"/>
      <c r="D626" s="39"/>
    </row>
    <row r="627" spans="1:4" x14ac:dyDescent="0.3">
      <c r="A627" s="40"/>
      <c r="B627" s="73"/>
      <c r="C627" s="40"/>
      <c r="D627" s="39"/>
    </row>
    <row r="628" spans="1:4" x14ac:dyDescent="0.3">
      <c r="A628" s="40"/>
      <c r="B628" s="73"/>
      <c r="C628" s="40"/>
      <c r="D628" s="39"/>
    </row>
    <row r="629" spans="1:4" x14ac:dyDescent="0.3">
      <c r="A629" s="40"/>
      <c r="B629" s="73"/>
      <c r="C629" s="40"/>
      <c r="D629" s="39"/>
    </row>
    <row r="630" spans="1:4" x14ac:dyDescent="0.3">
      <c r="A630" s="40"/>
      <c r="B630" s="73"/>
      <c r="C630" s="40"/>
      <c r="D630" s="39"/>
    </row>
    <row r="631" spans="1:4" x14ac:dyDescent="0.3">
      <c r="A631" s="40"/>
      <c r="B631" s="73"/>
      <c r="C631" s="40"/>
      <c r="D631" s="39"/>
    </row>
    <row r="632" spans="1:4" x14ac:dyDescent="0.3">
      <c r="A632" s="40"/>
      <c r="B632" s="73"/>
      <c r="C632" s="40"/>
      <c r="D632" s="39"/>
    </row>
    <row r="633" spans="1:4" x14ac:dyDescent="0.3">
      <c r="A633" s="40"/>
      <c r="B633" s="73"/>
      <c r="C633" s="40"/>
      <c r="D633" s="39"/>
    </row>
    <row r="634" spans="1:4" x14ac:dyDescent="0.3">
      <c r="A634" s="40"/>
      <c r="B634" s="73"/>
      <c r="C634" s="40"/>
      <c r="D634" s="39"/>
    </row>
    <row r="635" spans="1:4" x14ac:dyDescent="0.3">
      <c r="A635" s="40"/>
      <c r="B635" s="73"/>
      <c r="C635" s="40"/>
      <c r="D635" s="39"/>
    </row>
    <row r="636" spans="1:4" x14ac:dyDescent="0.3">
      <c r="A636" s="40"/>
      <c r="B636" s="73"/>
      <c r="C636" s="40"/>
      <c r="D636" s="39"/>
    </row>
    <row r="637" spans="1:4" x14ac:dyDescent="0.3">
      <c r="A637" s="40"/>
      <c r="B637" s="73"/>
      <c r="C637" s="40"/>
      <c r="D637" s="39"/>
    </row>
    <row r="638" spans="1:4" x14ac:dyDescent="0.3">
      <c r="A638" s="40"/>
      <c r="B638" s="73"/>
      <c r="C638" s="40"/>
      <c r="D638" s="39"/>
    </row>
    <row r="639" spans="1:4" x14ac:dyDescent="0.3">
      <c r="A639" s="40"/>
      <c r="B639" s="73"/>
      <c r="C639" s="40"/>
      <c r="D639" s="39"/>
    </row>
    <row r="640" spans="1:4" x14ac:dyDescent="0.3">
      <c r="A640" s="40"/>
      <c r="B640" s="73"/>
      <c r="C640" s="40"/>
      <c r="D640" s="39"/>
    </row>
    <row r="641" spans="1:4" x14ac:dyDescent="0.3">
      <c r="A641" s="40"/>
      <c r="B641" s="73"/>
      <c r="C641" s="40"/>
      <c r="D641" s="39"/>
    </row>
    <row r="642" spans="1:4" x14ac:dyDescent="0.3">
      <c r="A642" s="40"/>
      <c r="B642" s="73"/>
      <c r="C642" s="40"/>
      <c r="D642" s="39"/>
    </row>
    <row r="643" spans="1:4" x14ac:dyDescent="0.3">
      <c r="A643" s="40"/>
      <c r="B643" s="73"/>
      <c r="C643" s="40"/>
      <c r="D643" s="39"/>
    </row>
    <row r="644" spans="1:4" x14ac:dyDescent="0.3">
      <c r="A644" s="40"/>
      <c r="B644" s="73"/>
      <c r="C644" s="40"/>
      <c r="D644" s="39"/>
    </row>
    <row r="645" spans="1:4" x14ac:dyDescent="0.3">
      <c r="A645" s="40"/>
      <c r="B645" s="73"/>
      <c r="C645" s="40"/>
      <c r="D645" s="39"/>
    </row>
    <row r="646" spans="1:4" x14ac:dyDescent="0.3">
      <c r="A646" s="40"/>
      <c r="B646" s="73"/>
      <c r="C646" s="40"/>
      <c r="D646" s="39"/>
    </row>
    <row r="647" spans="1:4" x14ac:dyDescent="0.3">
      <c r="A647" s="40"/>
      <c r="B647" s="73"/>
      <c r="C647" s="40"/>
      <c r="D647" s="39"/>
    </row>
    <row r="648" spans="1:4" x14ac:dyDescent="0.3">
      <c r="A648" s="40"/>
      <c r="B648" s="73"/>
      <c r="C648" s="40"/>
      <c r="D648" s="39"/>
    </row>
    <row r="649" spans="1:4" x14ac:dyDescent="0.3">
      <c r="A649" s="40"/>
      <c r="B649" s="73"/>
      <c r="C649" s="40"/>
      <c r="D649" s="39"/>
    </row>
    <row r="650" spans="1:4" x14ac:dyDescent="0.3">
      <c r="A650" s="40"/>
      <c r="B650" s="73"/>
      <c r="C650" s="40"/>
      <c r="D650" s="39"/>
    </row>
    <row r="651" spans="1:4" x14ac:dyDescent="0.3">
      <c r="A651" s="40"/>
      <c r="B651" s="73"/>
      <c r="C651" s="40"/>
      <c r="D651" s="39"/>
    </row>
    <row r="652" spans="1:4" x14ac:dyDescent="0.3">
      <c r="A652" s="40"/>
      <c r="B652" s="73"/>
      <c r="C652" s="40"/>
      <c r="D652" s="39"/>
    </row>
    <row r="653" spans="1:4" x14ac:dyDescent="0.3">
      <c r="A653" s="40"/>
      <c r="B653" s="73"/>
      <c r="C653" s="40"/>
      <c r="D653" s="39"/>
    </row>
    <row r="654" spans="1:4" x14ac:dyDescent="0.3">
      <c r="A654" s="40"/>
      <c r="B654" s="73"/>
      <c r="C654" s="40"/>
      <c r="D654" s="39"/>
    </row>
    <row r="655" spans="1:4" x14ac:dyDescent="0.3">
      <c r="A655" s="40"/>
      <c r="B655" s="73"/>
      <c r="C655" s="40"/>
      <c r="D655" s="39"/>
    </row>
    <row r="656" spans="1:4" x14ac:dyDescent="0.3">
      <c r="A656" s="40"/>
      <c r="B656" s="73"/>
      <c r="C656" s="40"/>
      <c r="D656" s="39"/>
    </row>
    <row r="657" spans="1:4" x14ac:dyDescent="0.3">
      <c r="A657" s="40"/>
      <c r="B657" s="73"/>
      <c r="C657" s="40"/>
      <c r="D657" s="39"/>
    </row>
    <row r="658" spans="1:4" x14ac:dyDescent="0.3">
      <c r="A658" s="40"/>
      <c r="B658" s="73"/>
      <c r="C658" s="40"/>
      <c r="D658" s="39"/>
    </row>
    <row r="659" spans="1:4" x14ac:dyDescent="0.3">
      <c r="A659" s="40"/>
      <c r="B659" s="73"/>
      <c r="C659" s="40"/>
      <c r="D659" s="39"/>
    </row>
    <row r="660" spans="1:4" x14ac:dyDescent="0.3">
      <c r="A660" s="40"/>
      <c r="B660" s="73"/>
      <c r="C660" s="40"/>
      <c r="D660" s="39"/>
    </row>
    <row r="661" spans="1:4" x14ac:dyDescent="0.3">
      <c r="A661" s="40"/>
      <c r="B661" s="73"/>
      <c r="C661" s="40"/>
      <c r="D661" s="39"/>
    </row>
    <row r="662" spans="1:4" x14ac:dyDescent="0.3">
      <c r="A662" s="40"/>
      <c r="B662" s="73"/>
      <c r="C662" s="40"/>
      <c r="D662" s="39"/>
    </row>
    <row r="663" spans="1:4" x14ac:dyDescent="0.3">
      <c r="A663" s="40"/>
      <c r="B663" s="73"/>
      <c r="C663" s="40"/>
      <c r="D663" s="39"/>
    </row>
    <row r="664" spans="1:4" x14ac:dyDescent="0.3">
      <c r="A664" s="40"/>
      <c r="B664" s="73"/>
      <c r="C664" s="40"/>
      <c r="D664" s="39"/>
    </row>
    <row r="665" spans="1:4" x14ac:dyDescent="0.3">
      <c r="A665" s="40"/>
      <c r="B665" s="73"/>
      <c r="C665" s="40"/>
      <c r="D665" s="39"/>
    </row>
    <row r="666" spans="1:4" x14ac:dyDescent="0.3">
      <c r="A666" s="40"/>
      <c r="B666" s="73"/>
      <c r="C666" s="40"/>
      <c r="D666" s="39"/>
    </row>
    <row r="667" spans="1:4" x14ac:dyDescent="0.3">
      <c r="A667" s="40"/>
      <c r="B667" s="73"/>
      <c r="C667" s="40"/>
      <c r="D667" s="39"/>
    </row>
    <row r="668" spans="1:4" x14ac:dyDescent="0.3">
      <c r="A668" s="40"/>
      <c r="B668" s="73"/>
      <c r="C668" s="40"/>
      <c r="D668" s="39"/>
    </row>
    <row r="669" spans="1:4" x14ac:dyDescent="0.3">
      <c r="A669" s="40"/>
      <c r="B669" s="73"/>
      <c r="C669" s="40"/>
      <c r="D669" s="39"/>
    </row>
    <row r="670" spans="1:4" x14ac:dyDescent="0.3">
      <c r="A670" s="40"/>
      <c r="B670" s="73"/>
      <c r="C670" s="40"/>
      <c r="D670" s="39"/>
    </row>
    <row r="671" spans="1:4" x14ac:dyDescent="0.3">
      <c r="A671" s="40"/>
      <c r="B671" s="73"/>
      <c r="C671" s="40"/>
      <c r="D671" s="39"/>
    </row>
    <row r="672" spans="1:4" x14ac:dyDescent="0.3">
      <c r="A672" s="40"/>
      <c r="B672" s="73"/>
      <c r="C672" s="40"/>
      <c r="D672" s="39"/>
    </row>
    <row r="673" spans="1:4" x14ac:dyDescent="0.3">
      <c r="A673" s="40"/>
      <c r="B673" s="73"/>
      <c r="C673" s="40"/>
      <c r="D673" s="39"/>
    </row>
    <row r="674" spans="1:4" x14ac:dyDescent="0.3">
      <c r="A674" s="40"/>
      <c r="B674" s="73"/>
      <c r="C674" s="40"/>
      <c r="D674" s="39"/>
    </row>
    <row r="675" spans="1:4" x14ac:dyDescent="0.3">
      <c r="A675" s="40"/>
      <c r="B675" s="73"/>
      <c r="C675" s="40"/>
      <c r="D675" s="39"/>
    </row>
    <row r="676" spans="1:4" x14ac:dyDescent="0.3">
      <c r="A676" s="40"/>
      <c r="B676" s="73"/>
      <c r="C676" s="40"/>
      <c r="D676" s="39"/>
    </row>
    <row r="677" spans="1:4" x14ac:dyDescent="0.3">
      <c r="A677" s="40"/>
      <c r="B677" s="73"/>
      <c r="C677" s="40"/>
      <c r="D677" s="39"/>
    </row>
    <row r="678" spans="1:4" x14ac:dyDescent="0.3">
      <c r="A678" s="40"/>
      <c r="B678" s="73"/>
      <c r="C678" s="40"/>
      <c r="D678" s="39"/>
    </row>
    <row r="679" spans="1:4" x14ac:dyDescent="0.3">
      <c r="A679" s="40"/>
      <c r="B679" s="73"/>
      <c r="C679" s="40"/>
      <c r="D679" s="39"/>
    </row>
    <row r="680" spans="1:4" x14ac:dyDescent="0.3">
      <c r="A680" s="40"/>
      <c r="B680" s="73"/>
      <c r="C680" s="40"/>
      <c r="D680" s="39"/>
    </row>
    <row r="681" spans="1:4" x14ac:dyDescent="0.3">
      <c r="A681" s="40"/>
      <c r="B681" s="73"/>
      <c r="C681" s="40"/>
      <c r="D681" s="39"/>
    </row>
    <row r="682" spans="1:4" x14ac:dyDescent="0.3">
      <c r="A682" s="40"/>
      <c r="B682" s="73"/>
      <c r="C682" s="40"/>
      <c r="D682" s="39"/>
    </row>
    <row r="683" spans="1:4" x14ac:dyDescent="0.3">
      <c r="A683" s="40"/>
      <c r="B683" s="73"/>
      <c r="C683" s="40"/>
      <c r="D683" s="39"/>
    </row>
    <row r="684" spans="1:4" x14ac:dyDescent="0.3">
      <c r="A684" s="40"/>
      <c r="B684" s="73"/>
      <c r="C684" s="40"/>
      <c r="D684" s="39"/>
    </row>
    <row r="685" spans="1:4" x14ac:dyDescent="0.3">
      <c r="A685" s="40"/>
      <c r="B685" s="73"/>
      <c r="C685" s="40"/>
      <c r="D685" s="39"/>
    </row>
    <row r="686" spans="1:4" x14ac:dyDescent="0.3">
      <c r="A686" s="40"/>
      <c r="B686" s="73"/>
      <c r="C686" s="40"/>
      <c r="D686" s="39"/>
    </row>
    <row r="687" spans="1:4" x14ac:dyDescent="0.3">
      <c r="A687" s="40"/>
      <c r="B687" s="73"/>
      <c r="C687" s="40"/>
      <c r="D687" s="39"/>
    </row>
    <row r="688" spans="1:4" x14ac:dyDescent="0.3">
      <c r="A688" s="40"/>
      <c r="B688" s="73"/>
      <c r="C688" s="40"/>
      <c r="D688" s="39"/>
    </row>
    <row r="689" spans="1:4" x14ac:dyDescent="0.3">
      <c r="A689" s="40"/>
      <c r="B689" s="73"/>
      <c r="C689" s="40"/>
      <c r="D689" s="39"/>
    </row>
    <row r="690" spans="1:4" x14ac:dyDescent="0.3">
      <c r="A690" s="40"/>
      <c r="B690" s="73"/>
      <c r="C690" s="40"/>
      <c r="D690" s="39"/>
    </row>
    <row r="691" spans="1:4" x14ac:dyDescent="0.3">
      <c r="A691" s="40"/>
      <c r="B691" s="73"/>
      <c r="C691" s="40"/>
      <c r="D691" s="39"/>
    </row>
    <row r="692" spans="1:4" x14ac:dyDescent="0.3">
      <c r="A692" s="40"/>
      <c r="B692" s="73"/>
      <c r="C692" s="40"/>
      <c r="D692" s="39"/>
    </row>
    <row r="693" spans="1:4" x14ac:dyDescent="0.3">
      <c r="A693" s="40"/>
      <c r="B693" s="73"/>
      <c r="C693" s="40"/>
      <c r="D693" s="39"/>
    </row>
    <row r="694" spans="1:4" x14ac:dyDescent="0.3">
      <c r="A694" s="40"/>
      <c r="B694" s="73"/>
      <c r="C694" s="40"/>
      <c r="D694" s="39"/>
    </row>
    <row r="695" spans="1:4" x14ac:dyDescent="0.3">
      <c r="A695" s="40"/>
      <c r="B695" s="73"/>
      <c r="C695" s="40"/>
      <c r="D695" s="39"/>
    </row>
    <row r="696" spans="1:4" x14ac:dyDescent="0.3">
      <c r="A696" s="40"/>
      <c r="B696" s="73"/>
      <c r="C696" s="40"/>
      <c r="D696" s="39"/>
    </row>
    <row r="697" spans="1:4" x14ac:dyDescent="0.3">
      <c r="A697" s="40"/>
      <c r="B697" s="73"/>
      <c r="C697" s="40"/>
      <c r="D697" s="39"/>
    </row>
    <row r="698" spans="1:4" x14ac:dyDescent="0.3">
      <c r="A698" s="40"/>
      <c r="B698" s="73"/>
      <c r="C698" s="40"/>
      <c r="D698" s="39"/>
    </row>
    <row r="699" spans="1:4" x14ac:dyDescent="0.3">
      <c r="A699" s="40"/>
      <c r="B699" s="73"/>
      <c r="C699" s="40"/>
      <c r="D699" s="39"/>
    </row>
    <row r="700" spans="1:4" x14ac:dyDescent="0.3">
      <c r="A700" s="40"/>
      <c r="B700" s="73"/>
      <c r="C700" s="40"/>
      <c r="D700" s="39"/>
    </row>
    <row r="701" spans="1:4" x14ac:dyDescent="0.3">
      <c r="A701" s="40"/>
      <c r="B701" s="73"/>
      <c r="C701" s="40"/>
      <c r="D701" s="39"/>
    </row>
    <row r="702" spans="1:4" x14ac:dyDescent="0.3">
      <c r="A702" s="40"/>
      <c r="B702" s="73"/>
      <c r="C702" s="40"/>
      <c r="D702" s="39"/>
    </row>
    <row r="703" spans="1:4" x14ac:dyDescent="0.3">
      <c r="A703" s="40"/>
      <c r="B703" s="73"/>
      <c r="C703" s="40"/>
      <c r="D703" s="39"/>
    </row>
    <row r="704" spans="1:4" x14ac:dyDescent="0.3">
      <c r="A704" s="40"/>
      <c r="B704" s="73"/>
      <c r="C704" s="40"/>
      <c r="D704" s="39"/>
    </row>
    <row r="705" spans="1:4" x14ac:dyDescent="0.3">
      <c r="A705" s="40"/>
      <c r="B705" s="73"/>
      <c r="C705" s="40"/>
      <c r="D705" s="39"/>
    </row>
    <row r="706" spans="1:4" x14ac:dyDescent="0.3">
      <c r="A706" s="40"/>
      <c r="B706" s="73"/>
      <c r="C706" s="40"/>
      <c r="D706" s="39"/>
    </row>
    <row r="707" spans="1:4" x14ac:dyDescent="0.3">
      <c r="A707" s="40"/>
      <c r="B707" s="73"/>
      <c r="C707" s="40"/>
      <c r="D707" s="39"/>
    </row>
    <row r="708" spans="1:4" x14ac:dyDescent="0.3">
      <c r="A708" s="40"/>
      <c r="B708" s="73"/>
      <c r="C708" s="40"/>
      <c r="D708" s="39"/>
    </row>
    <row r="709" spans="1:4" x14ac:dyDescent="0.3">
      <c r="A709" s="40"/>
      <c r="B709" s="73"/>
      <c r="C709" s="40"/>
      <c r="D709" s="39"/>
    </row>
    <row r="710" spans="1:4" x14ac:dyDescent="0.3">
      <c r="A710" s="40"/>
      <c r="B710" s="73"/>
      <c r="C710" s="40"/>
      <c r="D710" s="39"/>
    </row>
    <row r="711" spans="1:4" x14ac:dyDescent="0.3">
      <c r="A711" s="40"/>
      <c r="B711" s="73"/>
      <c r="C711" s="40"/>
      <c r="D711" s="39"/>
    </row>
    <row r="712" spans="1:4" x14ac:dyDescent="0.3">
      <c r="A712" s="40"/>
      <c r="B712" s="73"/>
      <c r="C712" s="40"/>
      <c r="D712" s="39"/>
    </row>
    <row r="713" spans="1:4" x14ac:dyDescent="0.3">
      <c r="A713" s="40"/>
      <c r="B713" s="73"/>
      <c r="C713" s="40"/>
      <c r="D713" s="39"/>
    </row>
    <row r="714" spans="1:4" x14ac:dyDescent="0.3">
      <c r="A714" s="40"/>
      <c r="B714" s="73"/>
      <c r="C714" s="40"/>
      <c r="D714" s="39"/>
    </row>
    <row r="715" spans="1:4" x14ac:dyDescent="0.3">
      <c r="A715" s="40"/>
      <c r="B715" s="73"/>
      <c r="C715" s="40"/>
      <c r="D715" s="39"/>
    </row>
    <row r="716" spans="1:4" x14ac:dyDescent="0.3">
      <c r="A716" s="40"/>
      <c r="B716" s="73"/>
      <c r="C716" s="40"/>
      <c r="D716" s="39"/>
    </row>
    <row r="717" spans="1:4" x14ac:dyDescent="0.3">
      <c r="A717" s="40"/>
      <c r="B717" s="73"/>
      <c r="C717" s="40"/>
      <c r="D717" s="39"/>
    </row>
    <row r="718" spans="1:4" x14ac:dyDescent="0.3">
      <c r="A718" s="40"/>
      <c r="B718" s="73"/>
      <c r="C718" s="40"/>
      <c r="D718" s="39"/>
    </row>
    <row r="719" spans="1:4" x14ac:dyDescent="0.3">
      <c r="A719" s="40"/>
      <c r="B719" s="73"/>
      <c r="C719" s="40"/>
      <c r="D719" s="39"/>
    </row>
    <row r="720" spans="1:4" x14ac:dyDescent="0.3">
      <c r="A720" s="40"/>
      <c r="B720" s="73"/>
      <c r="C720" s="40"/>
      <c r="D720" s="39"/>
    </row>
    <row r="721" spans="1:4" x14ac:dyDescent="0.3">
      <c r="A721" s="40"/>
      <c r="B721" s="73"/>
      <c r="C721" s="40"/>
      <c r="D721" s="39"/>
    </row>
    <row r="722" spans="1:4" x14ac:dyDescent="0.3">
      <c r="A722" s="40"/>
      <c r="B722" s="73"/>
      <c r="C722" s="40"/>
      <c r="D722" s="39"/>
    </row>
    <row r="723" spans="1:4" x14ac:dyDescent="0.3">
      <c r="A723" s="40"/>
      <c r="B723" s="73"/>
      <c r="C723" s="40"/>
      <c r="D723" s="39"/>
    </row>
    <row r="724" spans="1:4" x14ac:dyDescent="0.3">
      <c r="A724" s="40"/>
      <c r="B724" s="73"/>
      <c r="C724" s="40"/>
      <c r="D724" s="39"/>
    </row>
    <row r="725" spans="1:4" x14ac:dyDescent="0.3">
      <c r="A725" s="40"/>
      <c r="B725" s="73"/>
      <c r="C725" s="40"/>
      <c r="D725" s="39"/>
    </row>
    <row r="726" spans="1:4" x14ac:dyDescent="0.3">
      <c r="A726" s="40"/>
      <c r="B726" s="73"/>
      <c r="C726" s="40"/>
      <c r="D726" s="39"/>
    </row>
    <row r="727" spans="1:4" x14ac:dyDescent="0.3">
      <c r="A727" s="40"/>
      <c r="B727" s="73"/>
      <c r="C727" s="40"/>
      <c r="D727" s="39"/>
    </row>
    <row r="728" spans="1:4" x14ac:dyDescent="0.3">
      <c r="A728" s="40"/>
      <c r="B728" s="73"/>
      <c r="C728" s="40"/>
      <c r="D728" s="39"/>
    </row>
    <row r="729" spans="1:4" x14ac:dyDescent="0.3">
      <c r="A729" s="40"/>
      <c r="B729" s="73"/>
      <c r="C729" s="40"/>
      <c r="D729" s="39"/>
    </row>
    <row r="730" spans="1:4" x14ac:dyDescent="0.3">
      <c r="A730" s="40"/>
      <c r="B730" s="73"/>
      <c r="C730" s="40"/>
      <c r="D730" s="39"/>
    </row>
    <row r="731" spans="1:4" x14ac:dyDescent="0.3">
      <c r="A731" s="40"/>
      <c r="B731" s="73"/>
      <c r="C731" s="40"/>
      <c r="D731" s="39"/>
    </row>
    <row r="732" spans="1:4" x14ac:dyDescent="0.3">
      <c r="A732" s="40"/>
      <c r="B732" s="73"/>
      <c r="C732" s="40"/>
      <c r="D732" s="39"/>
    </row>
    <row r="733" spans="1:4" x14ac:dyDescent="0.3">
      <c r="A733" s="40"/>
      <c r="B733" s="73"/>
      <c r="C733" s="40"/>
      <c r="D733" s="39"/>
    </row>
    <row r="734" spans="1:4" x14ac:dyDescent="0.3">
      <c r="A734" s="40"/>
      <c r="B734" s="73"/>
      <c r="C734" s="40"/>
      <c r="D734" s="39"/>
    </row>
    <row r="735" spans="1:4" x14ac:dyDescent="0.3">
      <c r="A735" s="40"/>
      <c r="B735" s="73"/>
      <c r="C735" s="40"/>
      <c r="D735" s="39"/>
    </row>
    <row r="736" spans="1:4" x14ac:dyDescent="0.3">
      <c r="A736" s="40"/>
      <c r="B736" s="73"/>
      <c r="C736" s="40"/>
      <c r="D736" s="39"/>
    </row>
    <row r="737" spans="1:4" x14ac:dyDescent="0.3">
      <c r="A737" s="40"/>
      <c r="B737" s="73"/>
      <c r="C737" s="40"/>
      <c r="D737" s="39"/>
    </row>
    <row r="738" spans="1:4" x14ac:dyDescent="0.3">
      <c r="A738" s="40"/>
      <c r="B738" s="73"/>
      <c r="C738" s="40"/>
      <c r="D738" s="39"/>
    </row>
    <row r="739" spans="1:4" x14ac:dyDescent="0.3">
      <c r="A739" s="40"/>
      <c r="B739" s="73"/>
      <c r="C739" s="40"/>
      <c r="D739" s="39"/>
    </row>
    <row r="740" spans="1:4" x14ac:dyDescent="0.3">
      <c r="A740" s="40"/>
      <c r="B740" s="73"/>
      <c r="C740" s="40"/>
      <c r="D740" s="39"/>
    </row>
    <row r="741" spans="1:4" x14ac:dyDescent="0.3">
      <c r="A741" s="40"/>
      <c r="B741" s="73"/>
      <c r="C741" s="40"/>
      <c r="D741" s="39"/>
    </row>
    <row r="742" spans="1:4" x14ac:dyDescent="0.3">
      <c r="A742" s="40"/>
      <c r="B742" s="73"/>
      <c r="C742" s="40"/>
      <c r="D742" s="39"/>
    </row>
    <row r="743" spans="1:4" x14ac:dyDescent="0.3">
      <c r="A743" s="40"/>
      <c r="B743" s="73"/>
      <c r="C743" s="40"/>
      <c r="D743" s="39"/>
    </row>
    <row r="744" spans="1:4" x14ac:dyDescent="0.3">
      <c r="A744" s="40"/>
      <c r="B744" s="73"/>
      <c r="C744" s="40"/>
      <c r="D744" s="39"/>
    </row>
    <row r="745" spans="1:4" x14ac:dyDescent="0.3">
      <c r="A745" s="40"/>
      <c r="B745" s="73"/>
      <c r="C745" s="40"/>
      <c r="D745" s="39"/>
    </row>
    <row r="746" spans="1:4" x14ac:dyDescent="0.3">
      <c r="A746" s="40"/>
      <c r="B746" s="73"/>
      <c r="C746" s="40"/>
      <c r="D746" s="39"/>
    </row>
    <row r="747" spans="1:4" x14ac:dyDescent="0.3">
      <c r="A747" s="40"/>
      <c r="B747" s="73"/>
      <c r="C747" s="40"/>
      <c r="D747" s="39"/>
    </row>
    <row r="748" spans="1:4" x14ac:dyDescent="0.3">
      <c r="A748" s="40"/>
      <c r="B748" s="73"/>
      <c r="C748" s="40"/>
      <c r="D748" s="39"/>
    </row>
    <row r="749" spans="1:4" x14ac:dyDescent="0.3">
      <c r="A749" s="40"/>
      <c r="B749" s="73"/>
      <c r="C749" s="40"/>
      <c r="D749" s="39"/>
    </row>
    <row r="750" spans="1:4" x14ac:dyDescent="0.3">
      <c r="A750" s="40"/>
      <c r="B750" s="73"/>
      <c r="C750" s="40"/>
      <c r="D750" s="39"/>
    </row>
    <row r="751" spans="1:4" x14ac:dyDescent="0.3">
      <c r="A751" s="40"/>
      <c r="B751" s="73"/>
      <c r="C751" s="40"/>
      <c r="D751" s="39"/>
    </row>
    <row r="752" spans="1:4" x14ac:dyDescent="0.3">
      <c r="A752" s="40"/>
      <c r="B752" s="73"/>
      <c r="C752" s="40"/>
      <c r="D752" s="39"/>
    </row>
    <row r="753" spans="1:4" x14ac:dyDescent="0.3">
      <c r="A753" s="40"/>
      <c r="B753" s="73"/>
      <c r="C753" s="40"/>
      <c r="D753" s="39"/>
    </row>
    <row r="754" spans="1:4" x14ac:dyDescent="0.3">
      <c r="A754" s="40"/>
      <c r="B754" s="73"/>
      <c r="C754" s="40"/>
      <c r="D754" s="39"/>
    </row>
    <row r="755" spans="1:4" x14ac:dyDescent="0.3">
      <c r="A755" s="40"/>
      <c r="B755" s="73"/>
      <c r="C755" s="40"/>
      <c r="D755" s="39"/>
    </row>
    <row r="756" spans="1:4" x14ac:dyDescent="0.3">
      <c r="A756" s="40"/>
      <c r="B756" s="73"/>
      <c r="C756" s="40"/>
      <c r="D756" s="39"/>
    </row>
    <row r="757" spans="1:4" x14ac:dyDescent="0.3">
      <c r="A757" s="40"/>
      <c r="B757" s="73"/>
      <c r="C757" s="40"/>
      <c r="D757" s="39"/>
    </row>
    <row r="758" spans="1:4" x14ac:dyDescent="0.3">
      <c r="A758" s="40"/>
      <c r="B758" s="73"/>
      <c r="C758" s="40"/>
      <c r="D758" s="39"/>
    </row>
    <row r="759" spans="1:4" x14ac:dyDescent="0.3">
      <c r="A759" s="40"/>
      <c r="B759" s="73"/>
      <c r="C759" s="40"/>
      <c r="D759" s="39"/>
    </row>
    <row r="760" spans="1:4" x14ac:dyDescent="0.3">
      <c r="A760" s="40"/>
      <c r="B760" s="73"/>
      <c r="C760" s="40"/>
      <c r="D760" s="39"/>
    </row>
    <row r="761" spans="1:4" x14ac:dyDescent="0.3">
      <c r="A761" s="40"/>
      <c r="B761" s="73"/>
      <c r="C761" s="40"/>
      <c r="D761" s="39"/>
    </row>
    <row r="762" spans="1:4" x14ac:dyDescent="0.3">
      <c r="A762" s="40"/>
      <c r="B762" s="73"/>
      <c r="C762" s="40"/>
      <c r="D762" s="39"/>
    </row>
    <row r="763" spans="1:4" x14ac:dyDescent="0.3">
      <c r="A763" s="40"/>
      <c r="B763" s="73"/>
      <c r="C763" s="40"/>
      <c r="D763" s="39"/>
    </row>
    <row r="764" spans="1:4" x14ac:dyDescent="0.3">
      <c r="A764" s="40"/>
      <c r="B764" s="73"/>
      <c r="C764" s="40"/>
      <c r="D764" s="39"/>
    </row>
    <row r="765" spans="1:4" x14ac:dyDescent="0.3">
      <c r="A765" s="40"/>
      <c r="B765" s="73"/>
      <c r="C765" s="40"/>
      <c r="D765" s="39"/>
    </row>
    <row r="766" spans="1:4" x14ac:dyDescent="0.3">
      <c r="A766" s="40"/>
      <c r="B766" s="73"/>
      <c r="C766" s="40"/>
      <c r="D766" s="39"/>
    </row>
    <row r="767" spans="1:4" x14ac:dyDescent="0.3">
      <c r="A767" s="40"/>
      <c r="B767" s="73"/>
      <c r="C767" s="40"/>
      <c r="D767" s="39"/>
    </row>
    <row r="768" spans="1:4" x14ac:dyDescent="0.3">
      <c r="A768" s="40"/>
      <c r="B768" s="73"/>
      <c r="C768" s="40"/>
      <c r="D768" s="39"/>
    </row>
    <row r="769" spans="1:4" x14ac:dyDescent="0.3">
      <c r="A769" s="40"/>
      <c r="B769" s="73"/>
      <c r="C769" s="40"/>
      <c r="D769" s="39"/>
    </row>
    <row r="770" spans="1:4" x14ac:dyDescent="0.3">
      <c r="A770" s="40"/>
      <c r="B770" s="73"/>
      <c r="C770" s="40"/>
      <c r="D770" s="39"/>
    </row>
    <row r="771" spans="1:4" x14ac:dyDescent="0.3">
      <c r="A771" s="40"/>
      <c r="B771" s="73"/>
      <c r="C771" s="40"/>
      <c r="D771" s="39"/>
    </row>
    <row r="772" spans="1:4" x14ac:dyDescent="0.3">
      <c r="A772" s="40"/>
      <c r="B772" s="73"/>
      <c r="C772" s="40"/>
      <c r="D772" s="39"/>
    </row>
    <row r="773" spans="1:4" x14ac:dyDescent="0.3">
      <c r="A773" s="40"/>
      <c r="B773" s="73"/>
      <c r="C773" s="40"/>
      <c r="D773" s="39"/>
    </row>
    <row r="774" spans="1:4" x14ac:dyDescent="0.3">
      <c r="A774" s="40"/>
      <c r="B774" s="73"/>
      <c r="C774" s="40"/>
      <c r="D774" s="39"/>
    </row>
    <row r="775" spans="1:4" x14ac:dyDescent="0.3">
      <c r="A775" s="40"/>
      <c r="B775" s="73"/>
      <c r="C775" s="40"/>
      <c r="D775" s="39"/>
    </row>
    <row r="776" spans="1:4" x14ac:dyDescent="0.3">
      <c r="A776" s="40"/>
      <c r="B776" s="73"/>
      <c r="C776" s="40"/>
      <c r="D776" s="39"/>
    </row>
    <row r="777" spans="1:4" x14ac:dyDescent="0.3">
      <c r="A777" s="40"/>
      <c r="B777" s="73"/>
      <c r="C777" s="40"/>
      <c r="D777" s="39"/>
    </row>
    <row r="778" spans="1:4" x14ac:dyDescent="0.3">
      <c r="A778" s="40"/>
      <c r="B778" s="73"/>
      <c r="C778" s="40"/>
      <c r="D778" s="39"/>
    </row>
    <row r="779" spans="1:4" x14ac:dyDescent="0.3">
      <c r="A779" s="40"/>
      <c r="B779" s="73"/>
      <c r="C779" s="40"/>
      <c r="D779" s="39"/>
    </row>
    <row r="780" spans="1:4" x14ac:dyDescent="0.3">
      <c r="A780" s="40"/>
      <c r="B780" s="73"/>
      <c r="C780" s="40"/>
      <c r="D780" s="39"/>
    </row>
    <row r="781" spans="1:4" x14ac:dyDescent="0.3">
      <c r="A781" s="40"/>
      <c r="B781" s="73"/>
      <c r="C781" s="40"/>
      <c r="D781" s="39"/>
    </row>
    <row r="782" spans="1:4" x14ac:dyDescent="0.3">
      <c r="A782" s="40"/>
      <c r="B782" s="73"/>
      <c r="C782" s="40"/>
      <c r="D782" s="39"/>
    </row>
    <row r="783" spans="1:4" x14ac:dyDescent="0.3">
      <c r="A783" s="40"/>
      <c r="B783" s="73"/>
      <c r="C783" s="40"/>
      <c r="D783" s="39"/>
    </row>
    <row r="784" spans="1:4" x14ac:dyDescent="0.3">
      <c r="A784" s="40"/>
      <c r="B784" s="73"/>
      <c r="C784" s="40"/>
      <c r="D784" s="39"/>
    </row>
    <row r="785" spans="1:4" x14ac:dyDescent="0.3">
      <c r="A785" s="40"/>
      <c r="B785" s="73"/>
      <c r="C785" s="40"/>
      <c r="D785" s="39"/>
    </row>
    <row r="786" spans="1:4" x14ac:dyDescent="0.3">
      <c r="A786" s="40"/>
      <c r="B786" s="73"/>
      <c r="C786" s="40"/>
      <c r="D786" s="39"/>
    </row>
    <row r="787" spans="1:4" x14ac:dyDescent="0.3">
      <c r="A787" s="40"/>
      <c r="B787" s="73"/>
      <c r="C787" s="40"/>
      <c r="D787" s="39"/>
    </row>
    <row r="788" spans="1:4" x14ac:dyDescent="0.3">
      <c r="A788" s="40"/>
      <c r="B788" s="73"/>
      <c r="C788" s="40"/>
      <c r="D788" s="39"/>
    </row>
    <row r="789" spans="1:4" x14ac:dyDescent="0.3">
      <c r="A789" s="40"/>
      <c r="B789" s="73"/>
      <c r="C789" s="40"/>
      <c r="D789" s="39"/>
    </row>
    <row r="790" spans="1:4" x14ac:dyDescent="0.3">
      <c r="A790" s="40"/>
      <c r="B790" s="73"/>
      <c r="C790" s="40"/>
      <c r="D790" s="39"/>
    </row>
    <row r="791" spans="1:4" x14ac:dyDescent="0.3">
      <c r="A791" s="40"/>
      <c r="B791" s="73"/>
      <c r="C791" s="40"/>
      <c r="D791" s="39"/>
    </row>
    <row r="792" spans="1:4" x14ac:dyDescent="0.3">
      <c r="A792" s="40"/>
      <c r="B792" s="73"/>
      <c r="C792" s="40"/>
      <c r="D792" s="39"/>
    </row>
    <row r="793" spans="1:4" x14ac:dyDescent="0.3">
      <c r="A793" s="40"/>
      <c r="B793" s="73"/>
      <c r="C793" s="40"/>
      <c r="D793" s="39"/>
    </row>
    <row r="794" spans="1:4" x14ac:dyDescent="0.3">
      <c r="A794" s="40"/>
      <c r="B794" s="73"/>
      <c r="C794" s="40"/>
      <c r="D794" s="39"/>
    </row>
    <row r="795" spans="1:4" x14ac:dyDescent="0.3">
      <c r="A795" s="40"/>
      <c r="B795" s="73"/>
      <c r="C795" s="40"/>
      <c r="D795" s="39"/>
    </row>
    <row r="796" spans="1:4" x14ac:dyDescent="0.3">
      <c r="A796" s="40"/>
      <c r="B796" s="73"/>
      <c r="C796" s="40"/>
      <c r="D796" s="39"/>
    </row>
    <row r="797" spans="1:4" x14ac:dyDescent="0.3">
      <c r="A797" s="40"/>
      <c r="B797" s="73"/>
      <c r="C797" s="40"/>
      <c r="D797" s="39"/>
    </row>
    <row r="798" spans="1:4" x14ac:dyDescent="0.3">
      <c r="A798" s="40"/>
      <c r="B798" s="73"/>
      <c r="C798" s="40"/>
      <c r="D798" s="39"/>
    </row>
    <row r="799" spans="1:4" x14ac:dyDescent="0.3">
      <c r="A799" s="40"/>
      <c r="B799" s="73"/>
      <c r="C799" s="40"/>
      <c r="D799" s="39"/>
    </row>
    <row r="800" spans="1:4" x14ac:dyDescent="0.3">
      <c r="A800" s="40"/>
      <c r="B800" s="73"/>
      <c r="C800" s="40"/>
      <c r="D800" s="39"/>
    </row>
    <row r="801" spans="1:4" x14ac:dyDescent="0.3">
      <c r="A801" s="40"/>
      <c r="B801" s="73"/>
      <c r="C801" s="40"/>
      <c r="D801" s="39"/>
    </row>
    <row r="802" spans="1:4" x14ac:dyDescent="0.3">
      <c r="A802" s="40"/>
      <c r="B802" s="73"/>
      <c r="C802" s="40"/>
      <c r="D802" s="39"/>
    </row>
    <row r="803" spans="1:4" x14ac:dyDescent="0.3">
      <c r="A803" s="40"/>
      <c r="B803" s="73"/>
      <c r="C803" s="40"/>
      <c r="D803" s="39"/>
    </row>
    <row r="804" spans="1:4" x14ac:dyDescent="0.3">
      <c r="A804" s="40"/>
      <c r="B804" s="73"/>
      <c r="C804" s="40"/>
      <c r="D804" s="39"/>
    </row>
    <row r="805" spans="1:4" x14ac:dyDescent="0.3">
      <c r="A805" s="40"/>
      <c r="B805" s="73"/>
      <c r="C805" s="40"/>
      <c r="D805" s="39"/>
    </row>
    <row r="806" spans="1:4" x14ac:dyDescent="0.3">
      <c r="A806" s="40"/>
      <c r="B806" s="73"/>
      <c r="C806" s="40"/>
      <c r="D806" s="39"/>
    </row>
    <row r="807" spans="1:4" x14ac:dyDescent="0.3">
      <c r="A807" s="40"/>
      <c r="B807" s="73"/>
      <c r="C807" s="40"/>
      <c r="D807" s="39"/>
    </row>
    <row r="808" spans="1:4" x14ac:dyDescent="0.3">
      <c r="A808" s="40"/>
      <c r="B808" s="73"/>
      <c r="C808" s="40"/>
      <c r="D808" s="39"/>
    </row>
    <row r="809" spans="1:4" x14ac:dyDescent="0.3">
      <c r="A809" s="40"/>
      <c r="B809" s="73"/>
      <c r="C809" s="40"/>
      <c r="D809" s="39"/>
    </row>
    <row r="810" spans="1:4" x14ac:dyDescent="0.3">
      <c r="A810" s="40"/>
      <c r="B810" s="73"/>
      <c r="C810" s="40"/>
      <c r="D810" s="39"/>
    </row>
    <row r="811" spans="1:4" x14ac:dyDescent="0.3">
      <c r="A811" s="40"/>
      <c r="B811" s="73"/>
      <c r="C811" s="40"/>
      <c r="D811" s="39"/>
    </row>
    <row r="812" spans="1:4" x14ac:dyDescent="0.3">
      <c r="A812" s="40"/>
      <c r="B812" s="73"/>
      <c r="C812" s="40"/>
      <c r="D812" s="39"/>
    </row>
    <row r="813" spans="1:4" x14ac:dyDescent="0.3">
      <c r="A813" s="40"/>
      <c r="B813" s="73"/>
      <c r="C813" s="40"/>
      <c r="D813" s="39"/>
    </row>
    <row r="814" spans="1:4" x14ac:dyDescent="0.3">
      <c r="A814" s="40"/>
      <c r="B814" s="73"/>
      <c r="C814" s="40"/>
      <c r="D814" s="39"/>
    </row>
    <row r="815" spans="1:4" x14ac:dyDescent="0.3">
      <c r="A815" s="40"/>
      <c r="B815" s="73"/>
      <c r="C815" s="40"/>
      <c r="D815" s="39"/>
    </row>
    <row r="816" spans="1:4" x14ac:dyDescent="0.3">
      <c r="A816" s="40"/>
      <c r="B816" s="73"/>
      <c r="C816" s="40"/>
      <c r="D816" s="39"/>
    </row>
    <row r="817" spans="1:4" x14ac:dyDescent="0.3">
      <c r="A817" s="40"/>
      <c r="B817" s="73"/>
      <c r="C817" s="40"/>
      <c r="D817" s="39"/>
    </row>
    <row r="818" spans="1:4" x14ac:dyDescent="0.3">
      <c r="A818" s="40"/>
      <c r="B818" s="73"/>
      <c r="C818" s="40"/>
      <c r="D818" s="39"/>
    </row>
    <row r="819" spans="1:4" x14ac:dyDescent="0.3">
      <c r="A819" s="40"/>
      <c r="B819" s="73"/>
      <c r="C819" s="40"/>
      <c r="D819" s="39"/>
    </row>
    <row r="820" spans="1:4" x14ac:dyDescent="0.3">
      <c r="A820" s="40"/>
      <c r="B820" s="73"/>
      <c r="C820" s="40"/>
      <c r="D820" s="39"/>
    </row>
    <row r="821" spans="1:4" x14ac:dyDescent="0.3">
      <c r="A821" s="40"/>
      <c r="B821" s="73"/>
      <c r="C821" s="40"/>
      <c r="D821" s="39"/>
    </row>
    <row r="822" spans="1:4" x14ac:dyDescent="0.3">
      <c r="A822" s="40"/>
      <c r="B822" s="73"/>
      <c r="C822" s="40"/>
      <c r="D822" s="39"/>
    </row>
    <row r="823" spans="1:4" x14ac:dyDescent="0.3">
      <c r="A823" s="40"/>
      <c r="B823" s="73"/>
      <c r="C823" s="40"/>
      <c r="D823" s="39"/>
    </row>
    <row r="824" spans="1:4" x14ac:dyDescent="0.3">
      <c r="A824" s="40"/>
      <c r="B824" s="73"/>
      <c r="C824" s="40"/>
      <c r="D824" s="39"/>
    </row>
    <row r="825" spans="1:4" x14ac:dyDescent="0.3">
      <c r="A825" s="40"/>
      <c r="B825" s="73"/>
      <c r="C825" s="40"/>
      <c r="D825" s="39"/>
    </row>
    <row r="826" spans="1:4" x14ac:dyDescent="0.3">
      <c r="A826" s="40"/>
      <c r="B826" s="73"/>
      <c r="C826" s="40"/>
      <c r="D826" s="39"/>
    </row>
    <row r="827" spans="1:4" x14ac:dyDescent="0.3">
      <c r="A827" s="40"/>
      <c r="B827" s="73"/>
      <c r="C827" s="40"/>
      <c r="D827" s="39"/>
    </row>
    <row r="828" spans="1:4" x14ac:dyDescent="0.3">
      <c r="A828" s="40"/>
      <c r="B828" s="73"/>
      <c r="C828" s="40"/>
      <c r="D828" s="39"/>
    </row>
    <row r="829" spans="1:4" x14ac:dyDescent="0.3">
      <c r="A829" s="40"/>
      <c r="B829" s="73"/>
      <c r="C829" s="40"/>
      <c r="D829" s="39"/>
    </row>
    <row r="830" spans="1:4" x14ac:dyDescent="0.3">
      <c r="A830" s="40"/>
      <c r="B830" s="73"/>
      <c r="C830" s="40"/>
      <c r="D830" s="39"/>
    </row>
    <row r="831" spans="1:4" x14ac:dyDescent="0.3">
      <c r="A831" s="40"/>
      <c r="B831" s="73"/>
      <c r="C831" s="40"/>
      <c r="D831" s="39"/>
    </row>
    <row r="832" spans="1:4" x14ac:dyDescent="0.3">
      <c r="A832" s="40"/>
      <c r="B832" s="73"/>
      <c r="C832" s="40"/>
      <c r="D832" s="39"/>
    </row>
    <row r="833" spans="1:4" x14ac:dyDescent="0.3">
      <c r="A833" s="40"/>
      <c r="B833" s="73"/>
      <c r="C833" s="40"/>
      <c r="D833" s="39"/>
    </row>
    <row r="834" spans="1:4" x14ac:dyDescent="0.3">
      <c r="A834" s="40"/>
      <c r="B834" s="73"/>
      <c r="C834" s="40"/>
      <c r="D834" s="39"/>
    </row>
    <row r="835" spans="1:4" x14ac:dyDescent="0.3">
      <c r="A835" s="40"/>
      <c r="B835" s="73"/>
      <c r="C835" s="40"/>
      <c r="D835" s="39"/>
    </row>
    <row r="836" spans="1:4" x14ac:dyDescent="0.3">
      <c r="A836" s="40"/>
      <c r="B836" s="73"/>
      <c r="C836" s="40"/>
      <c r="D836" s="39"/>
    </row>
    <row r="837" spans="1:4" x14ac:dyDescent="0.3">
      <c r="A837" s="40"/>
      <c r="B837" s="73"/>
      <c r="C837" s="40"/>
      <c r="D837" s="39"/>
    </row>
    <row r="838" spans="1:4" x14ac:dyDescent="0.3">
      <c r="A838" s="40"/>
      <c r="B838" s="73"/>
      <c r="C838" s="40"/>
      <c r="D838" s="39"/>
    </row>
    <row r="839" spans="1:4" x14ac:dyDescent="0.3">
      <c r="A839" s="40"/>
      <c r="B839" s="73"/>
      <c r="C839" s="40"/>
      <c r="D839" s="39"/>
    </row>
    <row r="840" spans="1:4" x14ac:dyDescent="0.3">
      <c r="A840" s="40"/>
      <c r="B840" s="73"/>
      <c r="C840" s="40"/>
      <c r="D840" s="39"/>
    </row>
    <row r="841" spans="1:4" x14ac:dyDescent="0.3">
      <c r="A841" s="40"/>
      <c r="B841" s="73"/>
      <c r="C841" s="40"/>
      <c r="D841" s="39"/>
    </row>
    <row r="842" spans="1:4" x14ac:dyDescent="0.3">
      <c r="A842" s="40"/>
      <c r="B842" s="73"/>
      <c r="C842" s="40"/>
      <c r="D842" s="39"/>
    </row>
    <row r="843" spans="1:4" x14ac:dyDescent="0.3">
      <c r="A843" s="40"/>
      <c r="B843" s="73"/>
      <c r="C843" s="40"/>
      <c r="D843" s="39"/>
    </row>
    <row r="844" spans="1:4" x14ac:dyDescent="0.3">
      <c r="A844" s="40"/>
      <c r="B844" s="73"/>
      <c r="C844" s="40"/>
      <c r="D844" s="39"/>
    </row>
    <row r="845" spans="1:4" x14ac:dyDescent="0.3">
      <c r="A845" s="40"/>
      <c r="B845" s="73"/>
      <c r="C845" s="40"/>
      <c r="D845" s="39"/>
    </row>
    <row r="846" spans="1:4" x14ac:dyDescent="0.3">
      <c r="A846" s="40"/>
      <c r="B846" s="73"/>
      <c r="C846" s="40"/>
      <c r="D846" s="39"/>
    </row>
    <row r="847" spans="1:4" x14ac:dyDescent="0.3">
      <c r="A847" s="40"/>
      <c r="B847" s="73"/>
      <c r="C847" s="40"/>
      <c r="D847" s="39"/>
    </row>
    <row r="848" spans="1:4" x14ac:dyDescent="0.3">
      <c r="A848" s="40"/>
      <c r="B848" s="73"/>
      <c r="C848" s="40"/>
      <c r="D848" s="39"/>
    </row>
    <row r="849" spans="1:4" x14ac:dyDescent="0.3">
      <c r="A849" s="40"/>
      <c r="B849" s="73"/>
      <c r="C849" s="40"/>
      <c r="D849" s="39"/>
    </row>
    <row r="850" spans="1:4" x14ac:dyDescent="0.3">
      <c r="A850" s="40"/>
      <c r="B850" s="73"/>
      <c r="C850" s="40"/>
      <c r="D850" s="39"/>
    </row>
    <row r="851" spans="1:4" x14ac:dyDescent="0.3">
      <c r="A851" s="40"/>
      <c r="B851" s="73"/>
      <c r="C851" s="40"/>
      <c r="D851" s="39"/>
    </row>
    <row r="852" spans="1:4" x14ac:dyDescent="0.3">
      <c r="A852" s="40"/>
      <c r="B852" s="73"/>
      <c r="C852" s="40"/>
      <c r="D852" s="39"/>
    </row>
    <row r="853" spans="1:4" x14ac:dyDescent="0.3">
      <c r="A853" s="40"/>
      <c r="B853" s="73"/>
      <c r="C853" s="40"/>
      <c r="D853" s="39"/>
    </row>
    <row r="854" spans="1:4" x14ac:dyDescent="0.3">
      <c r="A854" s="40"/>
      <c r="B854" s="73"/>
      <c r="C854" s="40"/>
      <c r="D854" s="39"/>
    </row>
    <row r="855" spans="1:4" x14ac:dyDescent="0.3">
      <c r="A855" s="40"/>
      <c r="B855" s="73"/>
      <c r="C855" s="40"/>
      <c r="D855" s="39"/>
    </row>
    <row r="856" spans="1:4" x14ac:dyDescent="0.3">
      <c r="A856" s="40"/>
      <c r="B856" s="73"/>
      <c r="C856" s="40"/>
      <c r="D856" s="39"/>
    </row>
    <row r="857" spans="1:4" x14ac:dyDescent="0.3">
      <c r="A857" s="40"/>
      <c r="B857" s="73"/>
      <c r="C857" s="40"/>
      <c r="D857" s="39"/>
    </row>
    <row r="858" spans="1:4" x14ac:dyDescent="0.3">
      <c r="A858" s="40"/>
      <c r="B858" s="73"/>
      <c r="C858" s="40"/>
      <c r="D858" s="39"/>
    </row>
    <row r="859" spans="1:4" x14ac:dyDescent="0.3">
      <c r="A859" s="40"/>
      <c r="B859" s="73"/>
      <c r="C859" s="40"/>
      <c r="D859" s="39"/>
    </row>
    <row r="860" spans="1:4" x14ac:dyDescent="0.3">
      <c r="A860" s="40"/>
      <c r="B860" s="73"/>
      <c r="C860" s="40"/>
      <c r="D860" s="39"/>
    </row>
    <row r="861" spans="1:4" x14ac:dyDescent="0.3">
      <c r="A861" s="40"/>
      <c r="B861" s="73"/>
      <c r="C861" s="40"/>
      <c r="D861" s="39"/>
    </row>
    <row r="862" spans="1:4" x14ac:dyDescent="0.3">
      <c r="A862" s="40"/>
      <c r="B862" s="73"/>
      <c r="C862" s="40"/>
      <c r="D862" s="39"/>
    </row>
    <row r="863" spans="1:4" x14ac:dyDescent="0.3">
      <c r="A863" s="40"/>
      <c r="B863" s="73"/>
      <c r="C863" s="40"/>
      <c r="D863" s="39"/>
    </row>
    <row r="864" spans="1:4" x14ac:dyDescent="0.3">
      <c r="A864" s="40"/>
      <c r="B864" s="73"/>
      <c r="C864" s="40"/>
      <c r="D864" s="39"/>
    </row>
    <row r="865" spans="1:4" x14ac:dyDescent="0.3">
      <c r="A865" s="40"/>
      <c r="B865" s="73"/>
      <c r="C865" s="40"/>
      <c r="D865" s="39"/>
    </row>
    <row r="866" spans="1:4" x14ac:dyDescent="0.3">
      <c r="A866" s="40"/>
      <c r="B866" s="73"/>
      <c r="C866" s="40"/>
      <c r="D866" s="39"/>
    </row>
    <row r="867" spans="1:4" x14ac:dyDescent="0.3">
      <c r="A867" s="40"/>
      <c r="B867" s="73"/>
      <c r="C867" s="40"/>
      <c r="D867" s="39"/>
    </row>
    <row r="868" spans="1:4" x14ac:dyDescent="0.3">
      <c r="A868" s="40"/>
      <c r="B868" s="73"/>
      <c r="C868" s="40"/>
      <c r="D868" s="39"/>
    </row>
    <row r="869" spans="1:4" x14ac:dyDescent="0.3">
      <c r="A869" s="40"/>
      <c r="B869" s="73"/>
      <c r="C869" s="40"/>
      <c r="D869" s="39"/>
    </row>
    <row r="870" spans="1:4" x14ac:dyDescent="0.3">
      <c r="A870" s="40"/>
      <c r="B870" s="73"/>
      <c r="C870" s="40"/>
      <c r="D870" s="39"/>
    </row>
    <row r="871" spans="1:4" x14ac:dyDescent="0.3">
      <c r="A871" s="40"/>
      <c r="B871" s="73"/>
      <c r="C871" s="40"/>
      <c r="D871" s="39"/>
    </row>
    <row r="872" spans="1:4" x14ac:dyDescent="0.3">
      <c r="A872" s="40"/>
      <c r="B872" s="73"/>
      <c r="C872" s="40"/>
      <c r="D872" s="39"/>
    </row>
    <row r="873" spans="1:4" x14ac:dyDescent="0.3">
      <c r="A873" s="40"/>
      <c r="B873" s="73"/>
      <c r="C873" s="40"/>
      <c r="D873" s="39"/>
    </row>
    <row r="874" spans="1:4" x14ac:dyDescent="0.3">
      <c r="A874" s="40"/>
      <c r="B874" s="73"/>
      <c r="C874" s="40"/>
      <c r="D874" s="39"/>
    </row>
    <row r="875" spans="1:4" x14ac:dyDescent="0.3">
      <c r="A875" s="40"/>
      <c r="B875" s="73"/>
      <c r="C875" s="40"/>
      <c r="D875" s="39"/>
    </row>
    <row r="876" spans="1:4" x14ac:dyDescent="0.3">
      <c r="A876" s="40"/>
      <c r="B876" s="73"/>
      <c r="C876" s="40"/>
      <c r="D876" s="39"/>
    </row>
    <row r="877" spans="1:4" x14ac:dyDescent="0.3">
      <c r="A877" s="40"/>
      <c r="B877" s="73"/>
      <c r="C877" s="40"/>
      <c r="D877" s="39"/>
    </row>
    <row r="878" spans="1:4" x14ac:dyDescent="0.3">
      <c r="A878" s="40"/>
      <c r="B878" s="73"/>
      <c r="C878" s="40"/>
      <c r="D878" s="39"/>
    </row>
    <row r="879" spans="1:4" x14ac:dyDescent="0.3">
      <c r="A879" s="40"/>
      <c r="B879" s="73"/>
      <c r="C879" s="40"/>
      <c r="D879" s="39"/>
    </row>
    <row r="880" spans="1:4" x14ac:dyDescent="0.3">
      <c r="A880" s="40"/>
      <c r="B880" s="73"/>
      <c r="C880" s="40"/>
      <c r="D880" s="39"/>
    </row>
    <row r="881" spans="1:4" x14ac:dyDescent="0.3">
      <c r="A881" s="40"/>
      <c r="B881" s="73"/>
      <c r="C881" s="40"/>
      <c r="D881" s="39"/>
    </row>
    <row r="882" spans="1:4" x14ac:dyDescent="0.3">
      <c r="A882" s="40"/>
      <c r="B882" s="73"/>
      <c r="C882" s="40"/>
      <c r="D882" s="39"/>
    </row>
    <row r="883" spans="1:4" x14ac:dyDescent="0.3">
      <c r="A883" s="40"/>
      <c r="B883" s="73"/>
      <c r="C883" s="40"/>
      <c r="D883" s="39"/>
    </row>
    <row r="884" spans="1:4" x14ac:dyDescent="0.3">
      <c r="A884" s="40"/>
      <c r="B884" s="73"/>
      <c r="C884" s="40"/>
      <c r="D884" s="39"/>
    </row>
    <row r="885" spans="1:4" x14ac:dyDescent="0.3">
      <c r="A885" s="40"/>
      <c r="B885" s="73"/>
      <c r="C885" s="40"/>
      <c r="D885" s="39"/>
    </row>
    <row r="886" spans="1:4" x14ac:dyDescent="0.3">
      <c r="A886" s="40"/>
      <c r="B886" s="73"/>
      <c r="C886" s="40"/>
      <c r="D886" s="39"/>
    </row>
    <row r="887" spans="1:4" x14ac:dyDescent="0.3">
      <c r="A887" s="40"/>
      <c r="B887" s="73"/>
      <c r="C887" s="40"/>
      <c r="D887" s="39"/>
    </row>
    <row r="888" spans="1:4" x14ac:dyDescent="0.3">
      <c r="A888" s="40"/>
      <c r="B888" s="73"/>
      <c r="C888" s="40"/>
      <c r="D888" s="39"/>
    </row>
    <row r="889" spans="1:4" x14ac:dyDescent="0.3">
      <c r="A889" s="40"/>
      <c r="B889" s="73"/>
      <c r="C889" s="40"/>
      <c r="D889" s="39"/>
    </row>
    <row r="890" spans="1:4" x14ac:dyDescent="0.3">
      <c r="A890" s="40"/>
      <c r="B890" s="73"/>
      <c r="C890" s="40"/>
      <c r="D890" s="39"/>
    </row>
    <row r="891" spans="1:4" x14ac:dyDescent="0.3">
      <c r="A891" s="40"/>
      <c r="B891" s="73"/>
      <c r="C891" s="40"/>
      <c r="D891" s="39"/>
    </row>
    <row r="892" spans="1:4" x14ac:dyDescent="0.3">
      <c r="A892" s="40"/>
      <c r="B892" s="73"/>
      <c r="C892" s="40"/>
      <c r="D892" s="39"/>
    </row>
    <row r="893" spans="1:4" x14ac:dyDescent="0.3">
      <c r="A893" s="40"/>
      <c r="B893" s="73"/>
      <c r="C893" s="40"/>
      <c r="D893" s="39"/>
    </row>
    <row r="894" spans="1:4" x14ac:dyDescent="0.3">
      <c r="A894" s="40"/>
      <c r="B894" s="73"/>
      <c r="C894" s="40"/>
      <c r="D894" s="39"/>
    </row>
    <row r="895" spans="1:4" x14ac:dyDescent="0.3">
      <c r="A895" s="40"/>
      <c r="B895" s="73"/>
      <c r="C895" s="40"/>
      <c r="D895" s="39"/>
    </row>
    <row r="896" spans="1:4" x14ac:dyDescent="0.3">
      <c r="A896" s="40"/>
      <c r="B896" s="73"/>
      <c r="C896" s="40"/>
      <c r="D896" s="39"/>
    </row>
    <row r="897" spans="1:4" x14ac:dyDescent="0.3">
      <c r="A897" s="40"/>
      <c r="B897" s="73"/>
      <c r="C897" s="40"/>
      <c r="D897" s="39"/>
    </row>
    <row r="898" spans="1:4" x14ac:dyDescent="0.3">
      <c r="A898" s="40"/>
      <c r="B898" s="73"/>
      <c r="C898" s="40"/>
      <c r="D898" s="39"/>
    </row>
    <row r="899" spans="1:4" x14ac:dyDescent="0.3">
      <c r="A899" s="40"/>
      <c r="B899" s="73"/>
      <c r="C899" s="40"/>
      <c r="D899" s="39"/>
    </row>
    <row r="900" spans="1:4" x14ac:dyDescent="0.3">
      <c r="A900" s="40"/>
      <c r="B900" s="73"/>
      <c r="C900" s="40"/>
      <c r="D900" s="39"/>
    </row>
    <row r="901" spans="1:4" x14ac:dyDescent="0.3">
      <c r="A901" s="40"/>
      <c r="B901" s="73"/>
      <c r="C901" s="40"/>
      <c r="D901" s="39"/>
    </row>
    <row r="902" spans="1:4" x14ac:dyDescent="0.3">
      <c r="A902" s="40"/>
      <c r="B902" s="73"/>
      <c r="C902" s="40"/>
      <c r="D902" s="39"/>
    </row>
    <row r="903" spans="1:4" x14ac:dyDescent="0.3">
      <c r="A903" s="40"/>
      <c r="B903" s="73"/>
      <c r="C903" s="40"/>
      <c r="D903" s="39"/>
    </row>
    <row r="904" spans="1:4" x14ac:dyDescent="0.3">
      <c r="A904" s="40"/>
      <c r="B904" s="73"/>
      <c r="C904" s="40"/>
      <c r="D904" s="39"/>
    </row>
  </sheetData>
  <sheetProtection selectLockedCells="1"/>
  <protectedRanges>
    <protectedRange algorithmName="SHA-512" hashValue="BduIXeQTdSfbXctZ4X8uVa8ZhhqPYqTD4VkTSvfGN5SA4AezL3VABOjwEKmDlSKTlrYN0Ij9PSGWhS0UBSG3DA==" saltValue="nHArEGR7MJtsMbLNPzYxCg==" spinCount="100000" sqref="H1:I1048576 K1:K1048576 M1:M1048576" name="Rozsah1"/>
  </protectedRanges>
  <autoFilter ref="A3:F291" xr:uid="{00000000-0009-0000-0000-000001000000}"/>
  <conditionalFormatting sqref="K6">
    <cfRule type="cellIs" dxfId="413" priority="691" operator="equal">
      <formula>"red"</formula>
    </cfRule>
    <cfRule type="cellIs" dxfId="412" priority="692" operator="equal">
      <formula>"yellow"</formula>
    </cfRule>
    <cfRule type="cellIs" dxfId="411" priority="693" operator="equal">
      <formula>"green"</formula>
    </cfRule>
  </conditionalFormatting>
  <conditionalFormatting sqref="K7:K11">
    <cfRule type="cellIs" dxfId="410" priority="688" operator="equal">
      <formula>"red"</formula>
    </cfRule>
    <cfRule type="cellIs" dxfId="409" priority="689" operator="equal">
      <formula>"yellow"</formula>
    </cfRule>
    <cfRule type="cellIs" dxfId="408" priority="690" operator="equal">
      <formula>"green"</formula>
    </cfRule>
  </conditionalFormatting>
  <conditionalFormatting sqref="K13:K19">
    <cfRule type="cellIs" dxfId="407" priority="685" operator="equal">
      <formula>"red"</formula>
    </cfRule>
    <cfRule type="cellIs" dxfId="406" priority="686" operator="equal">
      <formula>"yellow"</formula>
    </cfRule>
    <cfRule type="cellIs" dxfId="405" priority="687" operator="equal">
      <formula>"green"</formula>
    </cfRule>
  </conditionalFormatting>
  <conditionalFormatting sqref="K21:K26">
    <cfRule type="cellIs" dxfId="404" priority="682" operator="equal">
      <formula>"red"</formula>
    </cfRule>
    <cfRule type="cellIs" dxfId="403" priority="683" operator="equal">
      <formula>"yellow"</formula>
    </cfRule>
    <cfRule type="cellIs" dxfId="402" priority="684" operator="equal">
      <formula>"green"</formula>
    </cfRule>
  </conditionalFormatting>
  <conditionalFormatting sqref="K259:K268">
    <cfRule type="cellIs" dxfId="401" priority="565" operator="equal">
      <formula>"red"</formula>
    </cfRule>
    <cfRule type="cellIs" dxfId="400" priority="566" operator="equal">
      <formula>"yellow"</formula>
    </cfRule>
    <cfRule type="cellIs" dxfId="399" priority="567" operator="equal">
      <formula>"green"</formula>
    </cfRule>
  </conditionalFormatting>
  <conditionalFormatting sqref="K250:K257">
    <cfRule type="cellIs" dxfId="398" priority="568" operator="equal">
      <formula>"red"</formula>
    </cfRule>
    <cfRule type="cellIs" dxfId="397" priority="569" operator="equal">
      <formula>"yellow"</formula>
    </cfRule>
    <cfRule type="cellIs" dxfId="396" priority="570" operator="equal">
      <formula>"green"</formula>
    </cfRule>
  </conditionalFormatting>
  <conditionalFormatting sqref="K270:K277">
    <cfRule type="cellIs" dxfId="395" priority="562" operator="equal">
      <formula>"red"</formula>
    </cfRule>
    <cfRule type="cellIs" dxfId="394" priority="563" operator="equal">
      <formula>"yellow"</formula>
    </cfRule>
    <cfRule type="cellIs" dxfId="393" priority="564" operator="equal">
      <formula>"green"</formula>
    </cfRule>
  </conditionalFormatting>
  <conditionalFormatting sqref="K156:K162">
    <cfRule type="cellIs" dxfId="392" priority="616" operator="equal">
      <formula>"red"</formula>
    </cfRule>
    <cfRule type="cellIs" dxfId="391" priority="617" operator="equal">
      <formula>"yellow"</formula>
    </cfRule>
    <cfRule type="cellIs" dxfId="390" priority="618" operator="equal">
      <formula>"green"</formula>
    </cfRule>
  </conditionalFormatting>
  <conditionalFormatting sqref="K169:K171">
    <cfRule type="cellIs" dxfId="389" priority="610" operator="equal">
      <formula>"red"</formula>
    </cfRule>
    <cfRule type="cellIs" dxfId="388" priority="611" operator="equal">
      <formula>"yellow"</formula>
    </cfRule>
    <cfRule type="cellIs" dxfId="387" priority="612" operator="equal">
      <formula>"green"</formula>
    </cfRule>
  </conditionalFormatting>
  <conditionalFormatting sqref="K173">
    <cfRule type="cellIs" dxfId="386" priority="607" operator="equal">
      <formula>"red"</formula>
    </cfRule>
    <cfRule type="cellIs" dxfId="385" priority="608" operator="equal">
      <formula>"yellow"</formula>
    </cfRule>
    <cfRule type="cellIs" dxfId="384" priority="609" operator="equal">
      <formula>"green"</formula>
    </cfRule>
  </conditionalFormatting>
  <conditionalFormatting sqref="K288:K290">
    <cfRule type="cellIs" dxfId="383" priority="556" operator="equal">
      <formula>"red"</formula>
    </cfRule>
    <cfRule type="cellIs" dxfId="382" priority="557" operator="equal">
      <formula>"yellow"</formula>
    </cfRule>
    <cfRule type="cellIs" dxfId="381" priority="558" operator="equal">
      <formula>"green"</formula>
    </cfRule>
  </conditionalFormatting>
  <conditionalFormatting sqref="K28:K30">
    <cfRule type="cellIs" dxfId="380" priority="679" operator="equal">
      <formula>"red"</formula>
    </cfRule>
    <cfRule type="cellIs" dxfId="379" priority="680" operator="equal">
      <formula>"yellow"</formula>
    </cfRule>
    <cfRule type="cellIs" dxfId="378" priority="681" operator="equal">
      <formula>"green"</formula>
    </cfRule>
  </conditionalFormatting>
  <conditionalFormatting sqref="K32:K33">
    <cfRule type="cellIs" dxfId="377" priority="676" operator="equal">
      <formula>"red"</formula>
    </cfRule>
    <cfRule type="cellIs" dxfId="376" priority="677" operator="equal">
      <formula>"yellow"</formula>
    </cfRule>
    <cfRule type="cellIs" dxfId="375" priority="678" operator="equal">
      <formula>"green"</formula>
    </cfRule>
  </conditionalFormatting>
  <conditionalFormatting sqref="K35:K36">
    <cfRule type="cellIs" dxfId="374" priority="673" operator="equal">
      <formula>"red"</formula>
    </cfRule>
    <cfRule type="cellIs" dxfId="373" priority="674" operator="equal">
      <formula>"yellow"</formula>
    </cfRule>
    <cfRule type="cellIs" dxfId="372" priority="675" operator="equal">
      <formula>"green"</formula>
    </cfRule>
  </conditionalFormatting>
  <conditionalFormatting sqref="K38:K42">
    <cfRule type="cellIs" dxfId="371" priority="670" operator="equal">
      <formula>"red"</formula>
    </cfRule>
    <cfRule type="cellIs" dxfId="370" priority="671" operator="equal">
      <formula>"yellow"</formula>
    </cfRule>
    <cfRule type="cellIs" dxfId="369" priority="672" operator="equal">
      <formula>"green"</formula>
    </cfRule>
  </conditionalFormatting>
  <conditionalFormatting sqref="K45:K54">
    <cfRule type="cellIs" dxfId="368" priority="667" operator="equal">
      <formula>"red"</formula>
    </cfRule>
    <cfRule type="cellIs" dxfId="367" priority="668" operator="equal">
      <formula>"yellow"</formula>
    </cfRule>
    <cfRule type="cellIs" dxfId="366" priority="669" operator="equal">
      <formula>"green"</formula>
    </cfRule>
  </conditionalFormatting>
  <conditionalFormatting sqref="K56:K62">
    <cfRule type="cellIs" dxfId="365" priority="664" operator="equal">
      <formula>"red"</formula>
    </cfRule>
    <cfRule type="cellIs" dxfId="364" priority="665" operator="equal">
      <formula>"yellow"</formula>
    </cfRule>
    <cfRule type="cellIs" dxfId="363" priority="666" operator="equal">
      <formula>"green"</formula>
    </cfRule>
  </conditionalFormatting>
  <conditionalFormatting sqref="K64:K77">
    <cfRule type="cellIs" dxfId="362" priority="661" operator="equal">
      <formula>"red"</formula>
    </cfRule>
    <cfRule type="cellIs" dxfId="361" priority="662" operator="equal">
      <formula>"yellow"</formula>
    </cfRule>
    <cfRule type="cellIs" dxfId="360" priority="663" operator="equal">
      <formula>"green"</formula>
    </cfRule>
  </conditionalFormatting>
  <conditionalFormatting sqref="K80:K87">
    <cfRule type="cellIs" dxfId="359" priority="658" operator="equal">
      <formula>"red"</formula>
    </cfRule>
    <cfRule type="cellIs" dxfId="358" priority="659" operator="equal">
      <formula>"yellow"</formula>
    </cfRule>
    <cfRule type="cellIs" dxfId="357" priority="660" operator="equal">
      <formula>"green"</formula>
    </cfRule>
  </conditionalFormatting>
  <conditionalFormatting sqref="K89:K93">
    <cfRule type="cellIs" dxfId="356" priority="655" operator="equal">
      <formula>"red"</formula>
    </cfRule>
    <cfRule type="cellIs" dxfId="355" priority="656" operator="equal">
      <formula>"yellow"</formula>
    </cfRule>
    <cfRule type="cellIs" dxfId="354" priority="657" operator="equal">
      <formula>"green"</formula>
    </cfRule>
  </conditionalFormatting>
  <conditionalFormatting sqref="K95:K101">
    <cfRule type="cellIs" dxfId="353" priority="652" operator="equal">
      <formula>"red"</formula>
    </cfRule>
    <cfRule type="cellIs" dxfId="352" priority="653" operator="equal">
      <formula>"yellow"</formula>
    </cfRule>
    <cfRule type="cellIs" dxfId="351" priority="654" operator="equal">
      <formula>"green"</formula>
    </cfRule>
  </conditionalFormatting>
  <conditionalFormatting sqref="K103:K106">
    <cfRule type="cellIs" dxfId="350" priority="649" operator="equal">
      <formula>"red"</formula>
    </cfRule>
    <cfRule type="cellIs" dxfId="349" priority="650" operator="equal">
      <formula>"yellow"</formula>
    </cfRule>
    <cfRule type="cellIs" dxfId="348" priority="651" operator="equal">
      <formula>"green"</formula>
    </cfRule>
  </conditionalFormatting>
  <conditionalFormatting sqref="K109:K112">
    <cfRule type="cellIs" dxfId="347" priority="646" operator="equal">
      <formula>"red"</formula>
    </cfRule>
    <cfRule type="cellIs" dxfId="346" priority="647" operator="equal">
      <formula>"yellow"</formula>
    </cfRule>
    <cfRule type="cellIs" dxfId="345" priority="648" operator="equal">
      <formula>"green"</formula>
    </cfRule>
  </conditionalFormatting>
  <conditionalFormatting sqref="K114:K116">
    <cfRule type="cellIs" dxfId="344" priority="643" operator="equal">
      <formula>"red"</formula>
    </cfRule>
    <cfRule type="cellIs" dxfId="343" priority="644" operator="equal">
      <formula>"yellow"</formula>
    </cfRule>
    <cfRule type="cellIs" dxfId="342" priority="645" operator="equal">
      <formula>"green"</formula>
    </cfRule>
  </conditionalFormatting>
  <conditionalFormatting sqref="K118:K120">
    <cfRule type="cellIs" dxfId="341" priority="640" operator="equal">
      <formula>"red"</formula>
    </cfRule>
    <cfRule type="cellIs" dxfId="340" priority="641" operator="equal">
      <formula>"yellow"</formula>
    </cfRule>
    <cfRule type="cellIs" dxfId="339" priority="642" operator="equal">
      <formula>"green"</formula>
    </cfRule>
  </conditionalFormatting>
  <conditionalFormatting sqref="K121:K123">
    <cfRule type="cellIs" dxfId="338" priority="637" operator="equal">
      <formula>"red"</formula>
    </cfRule>
    <cfRule type="cellIs" dxfId="337" priority="638" operator="equal">
      <formula>"yellow"</formula>
    </cfRule>
    <cfRule type="cellIs" dxfId="336" priority="639" operator="equal">
      <formula>"green"</formula>
    </cfRule>
  </conditionalFormatting>
  <conditionalFormatting sqref="K126:K128">
    <cfRule type="cellIs" dxfId="335" priority="634" operator="equal">
      <formula>"red"</formula>
    </cfRule>
    <cfRule type="cellIs" dxfId="334" priority="635" operator="equal">
      <formula>"yellow"</formula>
    </cfRule>
    <cfRule type="cellIs" dxfId="333" priority="636" operator="equal">
      <formula>"green"</formula>
    </cfRule>
  </conditionalFormatting>
  <conditionalFormatting sqref="K131:K136">
    <cfRule type="cellIs" dxfId="332" priority="631" operator="equal">
      <formula>"red"</formula>
    </cfRule>
    <cfRule type="cellIs" dxfId="331" priority="632" operator="equal">
      <formula>"yellow"</formula>
    </cfRule>
    <cfRule type="cellIs" dxfId="330" priority="633" operator="equal">
      <formula>"green"</formula>
    </cfRule>
  </conditionalFormatting>
  <conditionalFormatting sqref="K129">
    <cfRule type="cellIs" dxfId="329" priority="628" operator="equal">
      <formula>"red"</formula>
    </cfRule>
    <cfRule type="cellIs" dxfId="328" priority="629" operator="equal">
      <formula>"yellow"</formula>
    </cfRule>
    <cfRule type="cellIs" dxfId="327" priority="630" operator="equal">
      <formula>"green"</formula>
    </cfRule>
  </conditionalFormatting>
  <conditionalFormatting sqref="K138:K141">
    <cfRule type="cellIs" dxfId="326" priority="625" operator="equal">
      <formula>"red"</formula>
    </cfRule>
    <cfRule type="cellIs" dxfId="325" priority="626" operator="equal">
      <formula>"yellow"</formula>
    </cfRule>
    <cfRule type="cellIs" dxfId="324" priority="627" operator="equal">
      <formula>"green"</formula>
    </cfRule>
  </conditionalFormatting>
  <conditionalFormatting sqref="K143:K146">
    <cfRule type="cellIs" dxfId="323" priority="622" operator="equal">
      <formula>"red"</formula>
    </cfRule>
    <cfRule type="cellIs" dxfId="322" priority="623" operator="equal">
      <formula>"yellow"</formula>
    </cfRule>
    <cfRule type="cellIs" dxfId="321" priority="624" operator="equal">
      <formula>"green"</formula>
    </cfRule>
  </conditionalFormatting>
  <conditionalFormatting sqref="K149:K154">
    <cfRule type="cellIs" dxfId="320" priority="619" operator="equal">
      <formula>"red"</formula>
    </cfRule>
    <cfRule type="cellIs" dxfId="319" priority="620" operator="equal">
      <formula>"yellow"</formula>
    </cfRule>
    <cfRule type="cellIs" dxfId="318" priority="621" operator="equal">
      <formula>"green"</formula>
    </cfRule>
  </conditionalFormatting>
  <conditionalFormatting sqref="K164:K167">
    <cfRule type="cellIs" dxfId="317" priority="613" operator="equal">
      <formula>"red"</formula>
    </cfRule>
    <cfRule type="cellIs" dxfId="316" priority="614" operator="equal">
      <formula>"yellow"</formula>
    </cfRule>
    <cfRule type="cellIs" dxfId="315" priority="615" operator="equal">
      <formula>"green"</formula>
    </cfRule>
  </conditionalFormatting>
  <conditionalFormatting sqref="K174">
    <cfRule type="cellIs" dxfId="314" priority="604" operator="equal">
      <formula>"red"</formula>
    </cfRule>
    <cfRule type="cellIs" dxfId="313" priority="605" operator="equal">
      <formula>"yellow"</formula>
    </cfRule>
    <cfRule type="cellIs" dxfId="312" priority="606" operator="equal">
      <formula>"green"</formula>
    </cfRule>
  </conditionalFormatting>
  <conditionalFormatting sqref="K177:K188">
    <cfRule type="cellIs" dxfId="311" priority="601" operator="equal">
      <formula>"red"</formula>
    </cfRule>
    <cfRule type="cellIs" dxfId="310" priority="602" operator="equal">
      <formula>"yellow"</formula>
    </cfRule>
    <cfRule type="cellIs" dxfId="309" priority="603" operator="equal">
      <formula>"green"</formula>
    </cfRule>
  </conditionalFormatting>
  <conditionalFormatting sqref="K190:K192">
    <cfRule type="cellIs" dxfId="308" priority="598" operator="equal">
      <formula>"red"</formula>
    </cfRule>
    <cfRule type="cellIs" dxfId="307" priority="599" operator="equal">
      <formula>"yellow"</formula>
    </cfRule>
    <cfRule type="cellIs" dxfId="306" priority="600" operator="equal">
      <formula>"green"</formula>
    </cfRule>
  </conditionalFormatting>
  <conditionalFormatting sqref="K194:K195">
    <cfRule type="cellIs" dxfId="305" priority="595" operator="equal">
      <formula>"red"</formula>
    </cfRule>
    <cfRule type="cellIs" dxfId="304" priority="596" operator="equal">
      <formula>"yellow"</formula>
    </cfRule>
    <cfRule type="cellIs" dxfId="303" priority="597" operator="equal">
      <formula>"green"</formula>
    </cfRule>
  </conditionalFormatting>
  <conditionalFormatting sqref="K197:K199">
    <cfRule type="cellIs" dxfId="302" priority="592" operator="equal">
      <formula>"red"</formula>
    </cfRule>
    <cfRule type="cellIs" dxfId="301" priority="593" operator="equal">
      <formula>"yellow"</formula>
    </cfRule>
    <cfRule type="cellIs" dxfId="300" priority="594" operator="equal">
      <formula>"green"</formula>
    </cfRule>
  </conditionalFormatting>
  <conditionalFormatting sqref="K201:K206">
    <cfRule type="cellIs" dxfId="299" priority="589" operator="equal">
      <formula>"red"</formula>
    </cfRule>
    <cfRule type="cellIs" dxfId="298" priority="590" operator="equal">
      <formula>"yellow"</formula>
    </cfRule>
    <cfRule type="cellIs" dxfId="297" priority="591" operator="equal">
      <formula>"green"</formula>
    </cfRule>
  </conditionalFormatting>
  <conditionalFormatting sqref="K208:K215">
    <cfRule type="cellIs" dxfId="296" priority="586" operator="equal">
      <formula>"red"</formula>
    </cfRule>
    <cfRule type="cellIs" dxfId="295" priority="587" operator="equal">
      <formula>"yellow"</formula>
    </cfRule>
    <cfRule type="cellIs" dxfId="294" priority="588" operator="equal">
      <formula>"green"</formula>
    </cfRule>
  </conditionalFormatting>
  <conditionalFormatting sqref="K218:K223">
    <cfRule type="cellIs" dxfId="293" priority="583" operator="equal">
      <formula>"red"</formula>
    </cfRule>
    <cfRule type="cellIs" dxfId="292" priority="584" operator="equal">
      <formula>"yellow"</formula>
    </cfRule>
    <cfRule type="cellIs" dxfId="291" priority="585" operator="equal">
      <formula>"green"</formula>
    </cfRule>
  </conditionalFormatting>
  <conditionalFormatting sqref="K225:K230">
    <cfRule type="cellIs" dxfId="290" priority="580" operator="equal">
      <formula>"red"</formula>
    </cfRule>
    <cfRule type="cellIs" dxfId="289" priority="581" operator="equal">
      <formula>"yellow"</formula>
    </cfRule>
    <cfRule type="cellIs" dxfId="288" priority="582" operator="equal">
      <formula>"green"</formula>
    </cfRule>
  </conditionalFormatting>
  <conditionalFormatting sqref="K232:K237">
    <cfRule type="cellIs" dxfId="287" priority="577" operator="equal">
      <formula>"red"</formula>
    </cfRule>
    <cfRule type="cellIs" dxfId="286" priority="578" operator="equal">
      <formula>"yellow"</formula>
    </cfRule>
    <cfRule type="cellIs" dxfId="285" priority="579" operator="equal">
      <formula>"green"</formula>
    </cfRule>
  </conditionalFormatting>
  <conditionalFormatting sqref="K239:K243">
    <cfRule type="cellIs" dxfId="284" priority="574" operator="equal">
      <formula>"red"</formula>
    </cfRule>
    <cfRule type="cellIs" dxfId="283" priority="575" operator="equal">
      <formula>"yellow"</formula>
    </cfRule>
    <cfRule type="cellIs" dxfId="282" priority="576" operator="equal">
      <formula>"green"</formula>
    </cfRule>
  </conditionalFormatting>
  <conditionalFormatting sqref="K245:K247">
    <cfRule type="cellIs" dxfId="281" priority="571" operator="equal">
      <formula>"red"</formula>
    </cfRule>
    <cfRule type="cellIs" dxfId="280" priority="572" operator="equal">
      <formula>"yellow"</formula>
    </cfRule>
    <cfRule type="cellIs" dxfId="279" priority="573" operator="equal">
      <formula>"green"</formula>
    </cfRule>
  </conditionalFormatting>
  <conditionalFormatting sqref="K279:K286">
    <cfRule type="cellIs" dxfId="278" priority="559" operator="equal">
      <formula>"red"</formula>
    </cfRule>
    <cfRule type="cellIs" dxfId="277" priority="560" operator="equal">
      <formula>"yellow"</formula>
    </cfRule>
    <cfRule type="cellIs" dxfId="276" priority="561" operator="equal">
      <formula>"green"</formula>
    </cfRule>
  </conditionalFormatting>
  <conditionalFormatting sqref="I6">
    <cfRule type="cellIs" dxfId="275" priority="136" operator="equal">
      <formula>"red"</formula>
    </cfRule>
    <cfRule type="cellIs" dxfId="274" priority="137" operator="equal">
      <formula>"yellow"</formula>
    </cfRule>
    <cfRule type="cellIs" dxfId="273" priority="138" operator="equal">
      <formula>"green"</formula>
    </cfRule>
  </conditionalFormatting>
  <conditionalFormatting sqref="I7:I11">
    <cfRule type="cellIs" dxfId="272" priority="133" operator="equal">
      <formula>"red"</formula>
    </cfRule>
    <cfRule type="cellIs" dxfId="271" priority="134" operator="equal">
      <formula>"yellow"</formula>
    </cfRule>
    <cfRule type="cellIs" dxfId="270" priority="135" operator="equal">
      <formula>"green"</formula>
    </cfRule>
  </conditionalFormatting>
  <conditionalFormatting sqref="I13:I19">
    <cfRule type="cellIs" dxfId="269" priority="130" operator="equal">
      <formula>"red"</formula>
    </cfRule>
    <cfRule type="cellIs" dxfId="268" priority="131" operator="equal">
      <formula>"yellow"</formula>
    </cfRule>
    <cfRule type="cellIs" dxfId="267" priority="132" operator="equal">
      <formula>"green"</formula>
    </cfRule>
  </conditionalFormatting>
  <conditionalFormatting sqref="I21:I26">
    <cfRule type="cellIs" dxfId="266" priority="127" operator="equal">
      <formula>"red"</formula>
    </cfRule>
    <cfRule type="cellIs" dxfId="265" priority="128" operator="equal">
      <formula>"yellow"</formula>
    </cfRule>
    <cfRule type="cellIs" dxfId="264" priority="129" operator="equal">
      <formula>"green"</formula>
    </cfRule>
  </conditionalFormatting>
  <conditionalFormatting sqref="I28:I30">
    <cfRule type="cellIs" dxfId="263" priority="124" operator="equal">
      <formula>"red"</formula>
    </cfRule>
    <cfRule type="cellIs" dxfId="262" priority="125" operator="equal">
      <formula>"yellow"</formula>
    </cfRule>
    <cfRule type="cellIs" dxfId="261" priority="126" operator="equal">
      <formula>"green"</formula>
    </cfRule>
  </conditionalFormatting>
  <conditionalFormatting sqref="I32:I33">
    <cfRule type="cellIs" dxfId="260" priority="121" operator="equal">
      <formula>"red"</formula>
    </cfRule>
    <cfRule type="cellIs" dxfId="259" priority="122" operator="equal">
      <formula>"yellow"</formula>
    </cfRule>
    <cfRule type="cellIs" dxfId="258" priority="123" operator="equal">
      <formula>"green"</formula>
    </cfRule>
  </conditionalFormatting>
  <conditionalFormatting sqref="I35:I36">
    <cfRule type="cellIs" dxfId="257" priority="118" operator="equal">
      <formula>"red"</formula>
    </cfRule>
    <cfRule type="cellIs" dxfId="256" priority="119" operator="equal">
      <formula>"yellow"</formula>
    </cfRule>
    <cfRule type="cellIs" dxfId="255" priority="120" operator="equal">
      <formula>"green"</formula>
    </cfRule>
  </conditionalFormatting>
  <conditionalFormatting sqref="I38:I42">
    <cfRule type="cellIs" dxfId="254" priority="115" operator="equal">
      <formula>"red"</formula>
    </cfRule>
    <cfRule type="cellIs" dxfId="253" priority="116" operator="equal">
      <formula>"yellow"</formula>
    </cfRule>
    <cfRule type="cellIs" dxfId="252" priority="117" operator="equal">
      <formula>"green"</formula>
    </cfRule>
  </conditionalFormatting>
  <conditionalFormatting sqref="I45:I54">
    <cfRule type="cellIs" dxfId="251" priority="112" operator="equal">
      <formula>"red"</formula>
    </cfRule>
    <cfRule type="cellIs" dxfId="250" priority="113" operator="equal">
      <formula>"yellow"</formula>
    </cfRule>
    <cfRule type="cellIs" dxfId="249" priority="114" operator="equal">
      <formula>"green"</formula>
    </cfRule>
  </conditionalFormatting>
  <conditionalFormatting sqref="I56:I62">
    <cfRule type="cellIs" dxfId="248" priority="109" operator="equal">
      <formula>"red"</formula>
    </cfRule>
    <cfRule type="cellIs" dxfId="247" priority="110" operator="equal">
      <formula>"yellow"</formula>
    </cfRule>
    <cfRule type="cellIs" dxfId="246" priority="111" operator="equal">
      <formula>"green"</formula>
    </cfRule>
  </conditionalFormatting>
  <conditionalFormatting sqref="I64:I77">
    <cfRule type="cellIs" dxfId="245" priority="106" operator="equal">
      <formula>"red"</formula>
    </cfRule>
    <cfRule type="cellIs" dxfId="244" priority="107" operator="equal">
      <formula>"yellow"</formula>
    </cfRule>
    <cfRule type="cellIs" dxfId="243" priority="108" operator="equal">
      <formula>"green"</formula>
    </cfRule>
  </conditionalFormatting>
  <conditionalFormatting sqref="I80:I87">
    <cfRule type="cellIs" dxfId="242" priority="103" operator="equal">
      <formula>"red"</formula>
    </cfRule>
    <cfRule type="cellIs" dxfId="241" priority="104" operator="equal">
      <formula>"yellow"</formula>
    </cfRule>
    <cfRule type="cellIs" dxfId="240" priority="105" operator="equal">
      <formula>"green"</formula>
    </cfRule>
  </conditionalFormatting>
  <conditionalFormatting sqref="I89:I93">
    <cfRule type="cellIs" dxfId="239" priority="100" operator="equal">
      <formula>"red"</formula>
    </cfRule>
    <cfRule type="cellIs" dxfId="238" priority="101" operator="equal">
      <formula>"yellow"</formula>
    </cfRule>
    <cfRule type="cellIs" dxfId="237" priority="102" operator="equal">
      <formula>"green"</formula>
    </cfRule>
  </conditionalFormatting>
  <conditionalFormatting sqref="I95:I101">
    <cfRule type="cellIs" dxfId="236" priority="97" operator="equal">
      <formula>"red"</formula>
    </cfRule>
    <cfRule type="cellIs" dxfId="235" priority="98" operator="equal">
      <formula>"yellow"</formula>
    </cfRule>
    <cfRule type="cellIs" dxfId="234" priority="99" operator="equal">
      <formula>"green"</formula>
    </cfRule>
  </conditionalFormatting>
  <conditionalFormatting sqref="I103:I106">
    <cfRule type="cellIs" dxfId="233" priority="94" operator="equal">
      <formula>"red"</formula>
    </cfRule>
    <cfRule type="cellIs" dxfId="232" priority="95" operator="equal">
      <formula>"yellow"</formula>
    </cfRule>
    <cfRule type="cellIs" dxfId="231" priority="96" operator="equal">
      <formula>"green"</formula>
    </cfRule>
  </conditionalFormatting>
  <conditionalFormatting sqref="I109:I112">
    <cfRule type="cellIs" dxfId="230" priority="91" operator="equal">
      <formula>"red"</formula>
    </cfRule>
    <cfRule type="cellIs" dxfId="229" priority="92" operator="equal">
      <formula>"yellow"</formula>
    </cfRule>
    <cfRule type="cellIs" dxfId="228" priority="93" operator="equal">
      <formula>"green"</formula>
    </cfRule>
  </conditionalFormatting>
  <conditionalFormatting sqref="I288:I290">
    <cfRule type="cellIs" dxfId="227" priority="1" operator="equal">
      <formula>"red"</formula>
    </cfRule>
    <cfRule type="cellIs" dxfId="226" priority="2" operator="equal">
      <formula>"yellow"</formula>
    </cfRule>
    <cfRule type="cellIs" dxfId="225" priority="3" operator="equal">
      <formula>"green"</formula>
    </cfRule>
  </conditionalFormatting>
  <conditionalFormatting sqref="I114:I116">
    <cfRule type="cellIs" dxfId="224" priority="88" operator="equal">
      <formula>"red"</formula>
    </cfRule>
    <cfRule type="cellIs" dxfId="223" priority="89" operator="equal">
      <formula>"yellow"</formula>
    </cfRule>
    <cfRule type="cellIs" dxfId="222" priority="90" operator="equal">
      <formula>"green"</formula>
    </cfRule>
  </conditionalFormatting>
  <conditionalFormatting sqref="I118:I120">
    <cfRule type="cellIs" dxfId="221" priority="85" operator="equal">
      <formula>"red"</formula>
    </cfRule>
    <cfRule type="cellIs" dxfId="220" priority="86" operator="equal">
      <formula>"yellow"</formula>
    </cfRule>
    <cfRule type="cellIs" dxfId="219" priority="87" operator="equal">
      <formula>"green"</formula>
    </cfRule>
  </conditionalFormatting>
  <conditionalFormatting sqref="I121:I123">
    <cfRule type="cellIs" dxfId="218" priority="82" operator="equal">
      <formula>"red"</formula>
    </cfRule>
    <cfRule type="cellIs" dxfId="217" priority="83" operator="equal">
      <formula>"yellow"</formula>
    </cfRule>
    <cfRule type="cellIs" dxfId="216" priority="84" operator="equal">
      <formula>"green"</formula>
    </cfRule>
  </conditionalFormatting>
  <conditionalFormatting sqref="I126:I128">
    <cfRule type="cellIs" dxfId="215" priority="79" operator="equal">
      <formula>"red"</formula>
    </cfRule>
    <cfRule type="cellIs" dxfId="214" priority="80" operator="equal">
      <formula>"yellow"</formula>
    </cfRule>
    <cfRule type="cellIs" dxfId="213" priority="81" operator="equal">
      <formula>"green"</formula>
    </cfRule>
  </conditionalFormatting>
  <conditionalFormatting sqref="I131:I136">
    <cfRule type="cellIs" dxfId="212" priority="76" operator="equal">
      <formula>"red"</formula>
    </cfRule>
    <cfRule type="cellIs" dxfId="211" priority="77" operator="equal">
      <formula>"yellow"</formula>
    </cfRule>
    <cfRule type="cellIs" dxfId="210" priority="78" operator="equal">
      <formula>"green"</formula>
    </cfRule>
  </conditionalFormatting>
  <conditionalFormatting sqref="I129">
    <cfRule type="cellIs" dxfId="209" priority="73" operator="equal">
      <formula>"red"</formula>
    </cfRule>
    <cfRule type="cellIs" dxfId="208" priority="74" operator="equal">
      <formula>"yellow"</formula>
    </cfRule>
    <cfRule type="cellIs" dxfId="207" priority="75" operator="equal">
      <formula>"green"</formula>
    </cfRule>
  </conditionalFormatting>
  <conditionalFormatting sqref="I138:I141">
    <cfRule type="cellIs" dxfId="206" priority="70" operator="equal">
      <formula>"red"</formula>
    </cfRule>
    <cfRule type="cellIs" dxfId="205" priority="71" operator="equal">
      <formula>"yellow"</formula>
    </cfRule>
    <cfRule type="cellIs" dxfId="204" priority="72" operator="equal">
      <formula>"green"</formula>
    </cfRule>
  </conditionalFormatting>
  <conditionalFormatting sqref="I143:I146">
    <cfRule type="cellIs" dxfId="203" priority="67" operator="equal">
      <formula>"red"</formula>
    </cfRule>
    <cfRule type="cellIs" dxfId="202" priority="68" operator="equal">
      <formula>"yellow"</formula>
    </cfRule>
    <cfRule type="cellIs" dxfId="201" priority="69" operator="equal">
      <formula>"green"</formula>
    </cfRule>
  </conditionalFormatting>
  <conditionalFormatting sqref="I149:I154">
    <cfRule type="cellIs" dxfId="200" priority="64" operator="equal">
      <formula>"red"</formula>
    </cfRule>
    <cfRule type="cellIs" dxfId="199" priority="65" operator="equal">
      <formula>"yellow"</formula>
    </cfRule>
    <cfRule type="cellIs" dxfId="198" priority="66" operator="equal">
      <formula>"green"</formula>
    </cfRule>
  </conditionalFormatting>
  <conditionalFormatting sqref="I156:I162">
    <cfRule type="cellIs" dxfId="197" priority="61" operator="equal">
      <formula>"red"</formula>
    </cfRule>
    <cfRule type="cellIs" dxfId="196" priority="62" operator="equal">
      <formula>"yellow"</formula>
    </cfRule>
    <cfRule type="cellIs" dxfId="195" priority="63" operator="equal">
      <formula>"green"</formula>
    </cfRule>
  </conditionalFormatting>
  <conditionalFormatting sqref="I164:I167">
    <cfRule type="cellIs" dxfId="194" priority="58" operator="equal">
      <formula>"red"</formula>
    </cfRule>
    <cfRule type="cellIs" dxfId="193" priority="59" operator="equal">
      <formula>"yellow"</formula>
    </cfRule>
    <cfRule type="cellIs" dxfId="192" priority="60" operator="equal">
      <formula>"green"</formula>
    </cfRule>
  </conditionalFormatting>
  <conditionalFormatting sqref="I169:I171">
    <cfRule type="cellIs" dxfId="191" priority="55" operator="equal">
      <formula>"red"</formula>
    </cfRule>
    <cfRule type="cellIs" dxfId="190" priority="56" operator="equal">
      <formula>"yellow"</formula>
    </cfRule>
    <cfRule type="cellIs" dxfId="189" priority="57" operator="equal">
      <formula>"green"</formula>
    </cfRule>
  </conditionalFormatting>
  <conditionalFormatting sqref="I173">
    <cfRule type="cellIs" dxfId="188" priority="52" operator="equal">
      <formula>"red"</formula>
    </cfRule>
    <cfRule type="cellIs" dxfId="187" priority="53" operator="equal">
      <formula>"yellow"</formula>
    </cfRule>
    <cfRule type="cellIs" dxfId="186" priority="54" operator="equal">
      <formula>"green"</formula>
    </cfRule>
  </conditionalFormatting>
  <conditionalFormatting sqref="I174">
    <cfRule type="cellIs" dxfId="185" priority="49" operator="equal">
      <formula>"red"</formula>
    </cfRule>
    <cfRule type="cellIs" dxfId="184" priority="50" operator="equal">
      <formula>"yellow"</formula>
    </cfRule>
    <cfRule type="cellIs" dxfId="183" priority="51" operator="equal">
      <formula>"green"</formula>
    </cfRule>
  </conditionalFormatting>
  <conditionalFormatting sqref="I177:I188">
    <cfRule type="cellIs" dxfId="182" priority="46" operator="equal">
      <formula>"red"</formula>
    </cfRule>
    <cfRule type="cellIs" dxfId="181" priority="47" operator="equal">
      <formula>"yellow"</formula>
    </cfRule>
    <cfRule type="cellIs" dxfId="180" priority="48" operator="equal">
      <formula>"green"</formula>
    </cfRule>
  </conditionalFormatting>
  <conditionalFormatting sqref="I190:I192">
    <cfRule type="cellIs" dxfId="179" priority="43" operator="equal">
      <formula>"red"</formula>
    </cfRule>
    <cfRule type="cellIs" dxfId="178" priority="44" operator="equal">
      <formula>"yellow"</formula>
    </cfRule>
    <cfRule type="cellIs" dxfId="177" priority="45" operator="equal">
      <formula>"green"</formula>
    </cfRule>
  </conditionalFormatting>
  <conditionalFormatting sqref="I194:I195">
    <cfRule type="cellIs" dxfId="176" priority="40" operator="equal">
      <formula>"red"</formula>
    </cfRule>
    <cfRule type="cellIs" dxfId="175" priority="41" operator="equal">
      <formula>"yellow"</formula>
    </cfRule>
    <cfRule type="cellIs" dxfId="174" priority="42" operator="equal">
      <formula>"green"</formula>
    </cfRule>
  </conditionalFormatting>
  <conditionalFormatting sqref="I197:I199">
    <cfRule type="cellIs" dxfId="173" priority="37" operator="equal">
      <formula>"red"</formula>
    </cfRule>
    <cfRule type="cellIs" dxfId="172" priority="38" operator="equal">
      <formula>"yellow"</formula>
    </cfRule>
    <cfRule type="cellIs" dxfId="171" priority="39" operator="equal">
      <formula>"green"</formula>
    </cfRule>
  </conditionalFormatting>
  <conditionalFormatting sqref="I201:I206">
    <cfRule type="cellIs" dxfId="170" priority="34" operator="equal">
      <formula>"red"</formula>
    </cfRule>
    <cfRule type="cellIs" dxfId="169" priority="35" operator="equal">
      <formula>"yellow"</formula>
    </cfRule>
    <cfRule type="cellIs" dxfId="168" priority="36" operator="equal">
      <formula>"green"</formula>
    </cfRule>
  </conditionalFormatting>
  <conditionalFormatting sqref="I208:I215">
    <cfRule type="cellIs" dxfId="167" priority="31" operator="equal">
      <formula>"red"</formula>
    </cfRule>
    <cfRule type="cellIs" dxfId="166" priority="32" operator="equal">
      <formula>"yellow"</formula>
    </cfRule>
    <cfRule type="cellIs" dxfId="165" priority="33" operator="equal">
      <formula>"green"</formula>
    </cfRule>
  </conditionalFormatting>
  <conditionalFormatting sqref="I218:I223">
    <cfRule type="cellIs" dxfId="164" priority="28" operator="equal">
      <formula>"red"</formula>
    </cfRule>
    <cfRule type="cellIs" dxfId="163" priority="29" operator="equal">
      <formula>"yellow"</formula>
    </cfRule>
    <cfRule type="cellIs" dxfId="162" priority="30" operator="equal">
      <formula>"green"</formula>
    </cfRule>
  </conditionalFormatting>
  <conditionalFormatting sqref="I225:I230">
    <cfRule type="cellIs" dxfId="161" priority="25" operator="equal">
      <formula>"red"</formula>
    </cfRule>
    <cfRule type="cellIs" dxfId="160" priority="26" operator="equal">
      <formula>"yellow"</formula>
    </cfRule>
    <cfRule type="cellIs" dxfId="159" priority="27" operator="equal">
      <formula>"green"</formula>
    </cfRule>
  </conditionalFormatting>
  <conditionalFormatting sqref="I232:I237">
    <cfRule type="cellIs" dxfId="158" priority="22" operator="equal">
      <formula>"red"</formula>
    </cfRule>
    <cfRule type="cellIs" dxfId="157" priority="23" operator="equal">
      <formula>"yellow"</formula>
    </cfRule>
    <cfRule type="cellIs" dxfId="156" priority="24" operator="equal">
      <formula>"green"</formula>
    </cfRule>
  </conditionalFormatting>
  <conditionalFormatting sqref="I239:I243">
    <cfRule type="cellIs" dxfId="155" priority="19" operator="equal">
      <formula>"red"</formula>
    </cfRule>
    <cfRule type="cellIs" dxfId="154" priority="20" operator="equal">
      <formula>"yellow"</formula>
    </cfRule>
    <cfRule type="cellIs" dxfId="153" priority="21" operator="equal">
      <formula>"green"</formula>
    </cfRule>
  </conditionalFormatting>
  <conditionalFormatting sqref="I245:I247">
    <cfRule type="cellIs" dxfId="152" priority="16" operator="equal">
      <formula>"red"</formula>
    </cfRule>
    <cfRule type="cellIs" dxfId="151" priority="17" operator="equal">
      <formula>"yellow"</formula>
    </cfRule>
    <cfRule type="cellIs" dxfId="150" priority="18" operator="equal">
      <formula>"green"</formula>
    </cfRule>
  </conditionalFormatting>
  <conditionalFormatting sqref="I250:I257">
    <cfRule type="cellIs" dxfId="149" priority="13" operator="equal">
      <formula>"red"</formula>
    </cfRule>
    <cfRule type="cellIs" dxfId="148" priority="14" operator="equal">
      <formula>"yellow"</formula>
    </cfRule>
    <cfRule type="cellIs" dxfId="147" priority="15" operator="equal">
      <formula>"green"</formula>
    </cfRule>
  </conditionalFormatting>
  <conditionalFormatting sqref="I259:I268">
    <cfRule type="cellIs" dxfId="146" priority="10" operator="equal">
      <formula>"red"</formula>
    </cfRule>
    <cfRule type="cellIs" dxfId="145" priority="11" operator="equal">
      <formula>"yellow"</formula>
    </cfRule>
    <cfRule type="cellIs" dxfId="144" priority="12" operator="equal">
      <formula>"green"</formula>
    </cfRule>
  </conditionalFormatting>
  <conditionalFormatting sqref="I270:I277">
    <cfRule type="cellIs" dxfId="143" priority="7" operator="equal">
      <formula>"red"</formula>
    </cfRule>
    <cfRule type="cellIs" dxfId="142" priority="8" operator="equal">
      <formula>"yellow"</formula>
    </cfRule>
    <cfRule type="cellIs" dxfId="141" priority="9" operator="equal">
      <formula>"green"</formula>
    </cfRule>
  </conditionalFormatting>
  <conditionalFormatting sqref="I279:I286">
    <cfRule type="cellIs" dxfId="140" priority="4" operator="equal">
      <formula>"red"</formula>
    </cfRule>
    <cfRule type="cellIs" dxfId="139" priority="5" operator="equal">
      <formula>"yellow"</formula>
    </cfRule>
    <cfRule type="cellIs" dxfId="138" priority="6" operator="equal">
      <formula>"green"</formula>
    </cfRule>
  </conditionalFormatting>
  <conditionalFormatting sqref="M6">
    <cfRule type="cellIs" dxfId="137" priority="415" operator="equal">
      <formula>"red"</formula>
    </cfRule>
    <cfRule type="cellIs" dxfId="136" priority="416" operator="equal">
      <formula>"yellow"</formula>
    </cfRule>
    <cfRule type="cellIs" dxfId="135" priority="417" operator="equal">
      <formula>"green"</formula>
    </cfRule>
  </conditionalFormatting>
  <conditionalFormatting sqref="M7:M11">
    <cfRule type="cellIs" dxfId="134" priority="412" operator="equal">
      <formula>"red"</formula>
    </cfRule>
    <cfRule type="cellIs" dxfId="133" priority="413" operator="equal">
      <formula>"yellow"</formula>
    </cfRule>
    <cfRule type="cellIs" dxfId="132" priority="414" operator="equal">
      <formula>"green"</formula>
    </cfRule>
  </conditionalFormatting>
  <conditionalFormatting sqref="M13:M19">
    <cfRule type="cellIs" dxfId="131" priority="409" operator="equal">
      <formula>"red"</formula>
    </cfRule>
    <cfRule type="cellIs" dxfId="130" priority="410" operator="equal">
      <formula>"yellow"</formula>
    </cfRule>
    <cfRule type="cellIs" dxfId="129" priority="411" operator="equal">
      <formula>"green"</formula>
    </cfRule>
  </conditionalFormatting>
  <conditionalFormatting sqref="M21:M26">
    <cfRule type="cellIs" dxfId="128" priority="406" operator="equal">
      <formula>"red"</formula>
    </cfRule>
    <cfRule type="cellIs" dxfId="127" priority="407" operator="equal">
      <formula>"yellow"</formula>
    </cfRule>
    <cfRule type="cellIs" dxfId="126" priority="408" operator="equal">
      <formula>"green"</formula>
    </cfRule>
  </conditionalFormatting>
  <conditionalFormatting sqref="M28:M30">
    <cfRule type="cellIs" dxfId="125" priority="403" operator="equal">
      <formula>"red"</formula>
    </cfRule>
    <cfRule type="cellIs" dxfId="124" priority="404" operator="equal">
      <formula>"yellow"</formula>
    </cfRule>
    <cfRule type="cellIs" dxfId="123" priority="405" operator="equal">
      <formula>"green"</formula>
    </cfRule>
  </conditionalFormatting>
  <conditionalFormatting sqref="M32:M33">
    <cfRule type="cellIs" dxfId="122" priority="400" operator="equal">
      <formula>"red"</formula>
    </cfRule>
    <cfRule type="cellIs" dxfId="121" priority="401" operator="equal">
      <formula>"yellow"</formula>
    </cfRule>
    <cfRule type="cellIs" dxfId="120" priority="402" operator="equal">
      <formula>"green"</formula>
    </cfRule>
  </conditionalFormatting>
  <conditionalFormatting sqref="M35:M36">
    <cfRule type="cellIs" dxfId="119" priority="397" operator="equal">
      <formula>"red"</formula>
    </cfRule>
    <cfRule type="cellIs" dxfId="118" priority="398" operator="equal">
      <formula>"yellow"</formula>
    </cfRule>
    <cfRule type="cellIs" dxfId="117" priority="399" operator="equal">
      <formula>"green"</formula>
    </cfRule>
  </conditionalFormatting>
  <conditionalFormatting sqref="M38:M42">
    <cfRule type="cellIs" dxfId="116" priority="394" operator="equal">
      <formula>"red"</formula>
    </cfRule>
    <cfRule type="cellIs" dxfId="115" priority="395" operator="equal">
      <formula>"yellow"</formula>
    </cfRule>
    <cfRule type="cellIs" dxfId="114" priority="396" operator="equal">
      <formula>"green"</formula>
    </cfRule>
  </conditionalFormatting>
  <conditionalFormatting sqref="M45:M54">
    <cfRule type="cellIs" dxfId="113" priority="391" operator="equal">
      <formula>"red"</formula>
    </cfRule>
    <cfRule type="cellIs" dxfId="112" priority="392" operator="equal">
      <formula>"yellow"</formula>
    </cfRule>
    <cfRule type="cellIs" dxfId="111" priority="393" operator="equal">
      <formula>"green"</formula>
    </cfRule>
  </conditionalFormatting>
  <conditionalFormatting sqref="M56:M62">
    <cfRule type="cellIs" dxfId="110" priority="388" operator="equal">
      <formula>"red"</formula>
    </cfRule>
    <cfRule type="cellIs" dxfId="109" priority="389" operator="equal">
      <formula>"yellow"</formula>
    </cfRule>
    <cfRule type="cellIs" dxfId="108" priority="390" operator="equal">
      <formula>"green"</formula>
    </cfRule>
  </conditionalFormatting>
  <conditionalFormatting sqref="M64:M77">
    <cfRule type="cellIs" dxfId="107" priority="385" operator="equal">
      <formula>"red"</formula>
    </cfRule>
    <cfRule type="cellIs" dxfId="106" priority="386" operator="equal">
      <formula>"yellow"</formula>
    </cfRule>
    <cfRule type="cellIs" dxfId="105" priority="387" operator="equal">
      <formula>"green"</formula>
    </cfRule>
  </conditionalFormatting>
  <conditionalFormatting sqref="M80:M87">
    <cfRule type="cellIs" dxfId="104" priority="382" operator="equal">
      <formula>"red"</formula>
    </cfRule>
    <cfRule type="cellIs" dxfId="103" priority="383" operator="equal">
      <formula>"yellow"</formula>
    </cfRule>
    <cfRule type="cellIs" dxfId="102" priority="384" operator="equal">
      <formula>"green"</formula>
    </cfRule>
  </conditionalFormatting>
  <conditionalFormatting sqref="M89:M93">
    <cfRule type="cellIs" dxfId="101" priority="379" operator="equal">
      <formula>"red"</formula>
    </cfRule>
    <cfRule type="cellIs" dxfId="100" priority="380" operator="equal">
      <formula>"yellow"</formula>
    </cfRule>
    <cfRule type="cellIs" dxfId="99" priority="381" operator="equal">
      <formula>"green"</formula>
    </cfRule>
  </conditionalFormatting>
  <conditionalFormatting sqref="M95:M101">
    <cfRule type="cellIs" dxfId="98" priority="376" operator="equal">
      <formula>"red"</formula>
    </cfRule>
    <cfRule type="cellIs" dxfId="97" priority="377" operator="equal">
      <formula>"yellow"</formula>
    </cfRule>
    <cfRule type="cellIs" dxfId="96" priority="378" operator="equal">
      <formula>"green"</formula>
    </cfRule>
  </conditionalFormatting>
  <conditionalFormatting sqref="M103:M106">
    <cfRule type="cellIs" dxfId="95" priority="373" operator="equal">
      <formula>"red"</formula>
    </cfRule>
    <cfRule type="cellIs" dxfId="94" priority="374" operator="equal">
      <formula>"yellow"</formula>
    </cfRule>
    <cfRule type="cellIs" dxfId="93" priority="375" operator="equal">
      <formula>"green"</formula>
    </cfRule>
  </conditionalFormatting>
  <conditionalFormatting sqref="M109:M112">
    <cfRule type="cellIs" dxfId="92" priority="370" operator="equal">
      <formula>"red"</formula>
    </cfRule>
    <cfRule type="cellIs" dxfId="91" priority="371" operator="equal">
      <formula>"yellow"</formula>
    </cfRule>
    <cfRule type="cellIs" dxfId="90" priority="372" operator="equal">
      <formula>"green"</formula>
    </cfRule>
  </conditionalFormatting>
  <conditionalFormatting sqref="M288:M290">
    <cfRule type="cellIs" dxfId="89" priority="280" operator="equal">
      <formula>"red"</formula>
    </cfRule>
    <cfRule type="cellIs" dxfId="88" priority="281" operator="equal">
      <formula>"yellow"</formula>
    </cfRule>
    <cfRule type="cellIs" dxfId="87" priority="282" operator="equal">
      <formula>"green"</formula>
    </cfRule>
  </conditionalFormatting>
  <conditionalFormatting sqref="M114:M116">
    <cfRule type="cellIs" dxfId="86" priority="367" operator="equal">
      <formula>"red"</formula>
    </cfRule>
    <cfRule type="cellIs" dxfId="85" priority="368" operator="equal">
      <formula>"yellow"</formula>
    </cfRule>
    <cfRule type="cellIs" dxfId="84" priority="369" operator="equal">
      <formula>"green"</formula>
    </cfRule>
  </conditionalFormatting>
  <conditionalFormatting sqref="M118:M120">
    <cfRule type="cellIs" dxfId="83" priority="364" operator="equal">
      <formula>"red"</formula>
    </cfRule>
    <cfRule type="cellIs" dxfId="82" priority="365" operator="equal">
      <formula>"yellow"</formula>
    </cfRule>
    <cfRule type="cellIs" dxfId="81" priority="366" operator="equal">
      <formula>"green"</formula>
    </cfRule>
  </conditionalFormatting>
  <conditionalFormatting sqref="M121:M123">
    <cfRule type="cellIs" dxfId="80" priority="361" operator="equal">
      <formula>"red"</formula>
    </cfRule>
    <cfRule type="cellIs" dxfId="79" priority="362" operator="equal">
      <formula>"yellow"</formula>
    </cfRule>
    <cfRule type="cellIs" dxfId="78" priority="363" operator="equal">
      <formula>"green"</formula>
    </cfRule>
  </conditionalFormatting>
  <conditionalFormatting sqref="M126:M128">
    <cfRule type="cellIs" dxfId="77" priority="358" operator="equal">
      <formula>"red"</formula>
    </cfRule>
    <cfRule type="cellIs" dxfId="76" priority="359" operator="equal">
      <formula>"yellow"</formula>
    </cfRule>
    <cfRule type="cellIs" dxfId="75" priority="360" operator="equal">
      <formula>"green"</formula>
    </cfRule>
  </conditionalFormatting>
  <conditionalFormatting sqref="M131:M136">
    <cfRule type="cellIs" dxfId="74" priority="355" operator="equal">
      <formula>"red"</formula>
    </cfRule>
    <cfRule type="cellIs" dxfId="73" priority="356" operator="equal">
      <formula>"yellow"</formula>
    </cfRule>
    <cfRule type="cellIs" dxfId="72" priority="357" operator="equal">
      <formula>"green"</formula>
    </cfRule>
  </conditionalFormatting>
  <conditionalFormatting sqref="M129">
    <cfRule type="cellIs" dxfId="71" priority="352" operator="equal">
      <formula>"red"</formula>
    </cfRule>
    <cfRule type="cellIs" dxfId="70" priority="353" operator="equal">
      <formula>"yellow"</formula>
    </cfRule>
    <cfRule type="cellIs" dxfId="69" priority="354" operator="equal">
      <formula>"green"</formula>
    </cfRule>
  </conditionalFormatting>
  <conditionalFormatting sqref="M138:M141">
    <cfRule type="cellIs" dxfId="68" priority="349" operator="equal">
      <formula>"red"</formula>
    </cfRule>
    <cfRule type="cellIs" dxfId="67" priority="350" operator="equal">
      <formula>"yellow"</formula>
    </cfRule>
    <cfRule type="cellIs" dxfId="66" priority="351" operator="equal">
      <formula>"green"</formula>
    </cfRule>
  </conditionalFormatting>
  <conditionalFormatting sqref="M143:M146">
    <cfRule type="cellIs" dxfId="65" priority="346" operator="equal">
      <formula>"red"</formula>
    </cfRule>
    <cfRule type="cellIs" dxfId="64" priority="347" operator="equal">
      <formula>"yellow"</formula>
    </cfRule>
    <cfRule type="cellIs" dxfId="63" priority="348" operator="equal">
      <formula>"green"</formula>
    </cfRule>
  </conditionalFormatting>
  <conditionalFormatting sqref="M149:M154">
    <cfRule type="cellIs" dxfId="62" priority="343" operator="equal">
      <formula>"red"</formula>
    </cfRule>
    <cfRule type="cellIs" dxfId="61" priority="344" operator="equal">
      <formula>"yellow"</formula>
    </cfRule>
    <cfRule type="cellIs" dxfId="60" priority="345" operator="equal">
      <formula>"green"</formula>
    </cfRule>
  </conditionalFormatting>
  <conditionalFormatting sqref="M156:M162">
    <cfRule type="cellIs" dxfId="59" priority="340" operator="equal">
      <formula>"red"</formula>
    </cfRule>
    <cfRule type="cellIs" dxfId="58" priority="341" operator="equal">
      <formula>"yellow"</formula>
    </cfRule>
    <cfRule type="cellIs" dxfId="57" priority="342" operator="equal">
      <formula>"green"</formula>
    </cfRule>
  </conditionalFormatting>
  <conditionalFormatting sqref="M164:M167">
    <cfRule type="cellIs" dxfId="56" priority="337" operator="equal">
      <formula>"red"</formula>
    </cfRule>
    <cfRule type="cellIs" dxfId="55" priority="338" operator="equal">
      <formula>"yellow"</formula>
    </cfRule>
    <cfRule type="cellIs" dxfId="54" priority="339" operator="equal">
      <formula>"green"</formula>
    </cfRule>
  </conditionalFormatting>
  <conditionalFormatting sqref="M169:M171">
    <cfRule type="cellIs" dxfId="53" priority="334" operator="equal">
      <formula>"red"</formula>
    </cfRule>
    <cfRule type="cellIs" dxfId="52" priority="335" operator="equal">
      <formula>"yellow"</formula>
    </cfRule>
    <cfRule type="cellIs" dxfId="51" priority="336" operator="equal">
      <formula>"green"</formula>
    </cfRule>
  </conditionalFormatting>
  <conditionalFormatting sqref="M173">
    <cfRule type="cellIs" dxfId="50" priority="331" operator="equal">
      <formula>"red"</formula>
    </cfRule>
    <cfRule type="cellIs" dxfId="49" priority="332" operator="equal">
      <formula>"yellow"</formula>
    </cfRule>
    <cfRule type="cellIs" dxfId="48" priority="333" operator="equal">
      <formula>"green"</formula>
    </cfRule>
  </conditionalFormatting>
  <conditionalFormatting sqref="M174">
    <cfRule type="cellIs" dxfId="47" priority="328" operator="equal">
      <formula>"red"</formula>
    </cfRule>
    <cfRule type="cellIs" dxfId="46" priority="329" operator="equal">
      <formula>"yellow"</formula>
    </cfRule>
    <cfRule type="cellIs" dxfId="45" priority="330" operator="equal">
      <formula>"green"</formula>
    </cfRule>
  </conditionalFormatting>
  <conditionalFormatting sqref="M177:M188">
    <cfRule type="cellIs" dxfId="44" priority="325" operator="equal">
      <formula>"red"</formula>
    </cfRule>
    <cfRule type="cellIs" dxfId="43" priority="326" operator="equal">
      <formula>"yellow"</formula>
    </cfRule>
    <cfRule type="cellIs" dxfId="42" priority="327" operator="equal">
      <formula>"green"</formula>
    </cfRule>
  </conditionalFormatting>
  <conditionalFormatting sqref="M190:M192">
    <cfRule type="cellIs" dxfId="41" priority="322" operator="equal">
      <formula>"red"</formula>
    </cfRule>
    <cfRule type="cellIs" dxfId="40" priority="323" operator="equal">
      <formula>"yellow"</formula>
    </cfRule>
    <cfRule type="cellIs" dxfId="39" priority="324" operator="equal">
      <formula>"green"</formula>
    </cfRule>
  </conditionalFormatting>
  <conditionalFormatting sqref="M194:M195">
    <cfRule type="cellIs" dxfId="38" priority="319" operator="equal">
      <formula>"red"</formula>
    </cfRule>
    <cfRule type="cellIs" dxfId="37" priority="320" operator="equal">
      <formula>"yellow"</formula>
    </cfRule>
    <cfRule type="cellIs" dxfId="36" priority="321" operator="equal">
      <formula>"green"</formula>
    </cfRule>
  </conditionalFormatting>
  <conditionalFormatting sqref="M197:M199">
    <cfRule type="cellIs" dxfId="35" priority="316" operator="equal">
      <formula>"red"</formula>
    </cfRule>
    <cfRule type="cellIs" dxfId="34" priority="317" operator="equal">
      <formula>"yellow"</formula>
    </cfRule>
    <cfRule type="cellIs" dxfId="33" priority="318" operator="equal">
      <formula>"green"</formula>
    </cfRule>
  </conditionalFormatting>
  <conditionalFormatting sqref="M201:M206">
    <cfRule type="cellIs" dxfId="32" priority="313" operator="equal">
      <formula>"red"</formula>
    </cfRule>
    <cfRule type="cellIs" dxfId="31" priority="314" operator="equal">
      <formula>"yellow"</formula>
    </cfRule>
    <cfRule type="cellIs" dxfId="30" priority="315" operator="equal">
      <formula>"green"</formula>
    </cfRule>
  </conditionalFormatting>
  <conditionalFormatting sqref="M208:M215">
    <cfRule type="cellIs" dxfId="29" priority="310" operator="equal">
      <formula>"red"</formula>
    </cfRule>
    <cfRule type="cellIs" dxfId="28" priority="311" operator="equal">
      <formula>"yellow"</formula>
    </cfRule>
    <cfRule type="cellIs" dxfId="27" priority="312" operator="equal">
      <formula>"green"</formula>
    </cfRule>
  </conditionalFormatting>
  <conditionalFormatting sqref="M218:M223">
    <cfRule type="cellIs" dxfId="26" priority="307" operator="equal">
      <formula>"red"</formula>
    </cfRule>
    <cfRule type="cellIs" dxfId="25" priority="308" operator="equal">
      <formula>"yellow"</formula>
    </cfRule>
    <cfRule type="cellIs" dxfId="24" priority="309" operator="equal">
      <formula>"green"</formula>
    </cfRule>
  </conditionalFormatting>
  <conditionalFormatting sqref="M225:M230">
    <cfRule type="cellIs" dxfId="23" priority="304" operator="equal">
      <formula>"red"</formula>
    </cfRule>
    <cfRule type="cellIs" dxfId="22" priority="305" operator="equal">
      <formula>"yellow"</formula>
    </cfRule>
    <cfRule type="cellIs" dxfId="21" priority="306" operator="equal">
      <formula>"green"</formula>
    </cfRule>
  </conditionalFormatting>
  <conditionalFormatting sqref="M232:M237">
    <cfRule type="cellIs" dxfId="20" priority="301" operator="equal">
      <formula>"red"</formula>
    </cfRule>
    <cfRule type="cellIs" dxfId="19" priority="302" operator="equal">
      <formula>"yellow"</formula>
    </cfRule>
    <cfRule type="cellIs" dxfId="18" priority="303" operator="equal">
      <formula>"green"</formula>
    </cfRule>
  </conditionalFormatting>
  <conditionalFormatting sqref="M239:M243">
    <cfRule type="cellIs" dxfId="17" priority="298" operator="equal">
      <formula>"red"</formula>
    </cfRule>
    <cfRule type="cellIs" dxfId="16" priority="299" operator="equal">
      <formula>"yellow"</formula>
    </cfRule>
    <cfRule type="cellIs" dxfId="15" priority="300" operator="equal">
      <formula>"green"</formula>
    </cfRule>
  </conditionalFormatting>
  <conditionalFormatting sqref="M245:M247">
    <cfRule type="cellIs" dxfId="14" priority="295" operator="equal">
      <formula>"red"</formula>
    </cfRule>
    <cfRule type="cellIs" dxfId="13" priority="296" operator="equal">
      <formula>"yellow"</formula>
    </cfRule>
    <cfRule type="cellIs" dxfId="12" priority="297" operator="equal">
      <formula>"green"</formula>
    </cfRule>
  </conditionalFormatting>
  <conditionalFormatting sqref="M250:M257">
    <cfRule type="cellIs" dxfId="11" priority="292" operator="equal">
      <formula>"red"</formula>
    </cfRule>
    <cfRule type="cellIs" dxfId="10" priority="293" operator="equal">
      <formula>"yellow"</formula>
    </cfRule>
    <cfRule type="cellIs" dxfId="9" priority="294" operator="equal">
      <formula>"green"</formula>
    </cfRule>
  </conditionalFormatting>
  <conditionalFormatting sqref="M259:M268">
    <cfRule type="cellIs" dxfId="8" priority="289" operator="equal">
      <formula>"red"</formula>
    </cfRule>
    <cfRule type="cellIs" dxfId="7" priority="290" operator="equal">
      <formula>"yellow"</formula>
    </cfRule>
    <cfRule type="cellIs" dxfId="6" priority="291" operator="equal">
      <formula>"green"</formula>
    </cfRule>
  </conditionalFormatting>
  <conditionalFormatting sqref="M270:M277">
    <cfRule type="cellIs" dxfId="5" priority="286" operator="equal">
      <formula>"red"</formula>
    </cfRule>
    <cfRule type="cellIs" dxfId="4" priority="287" operator="equal">
      <formula>"yellow"</formula>
    </cfRule>
    <cfRule type="cellIs" dxfId="3" priority="288" operator="equal">
      <formula>"green"</formula>
    </cfRule>
  </conditionalFormatting>
  <conditionalFormatting sqref="M279:M286">
    <cfRule type="cellIs" dxfId="2" priority="283" operator="equal">
      <formula>"red"</formula>
    </cfRule>
    <cfRule type="cellIs" dxfId="1" priority="284" operator="equal">
      <formula>"yellow"</formula>
    </cfRule>
    <cfRule type="cellIs" dxfId="0" priority="285" operator="equal">
      <formula>"green"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824AF8-E8FB-4A59-ABB6-3AAC1196831F}">
          <x14:formula1>
            <xm:f>Zoznam!$A$1:$A$3</xm:f>
          </x14:formula1>
          <xm:sqref>H6:H11 H13:H19 H21:H26 H28:H30 H32:H33 H35:H36 H38:H42 H45:H54 H56:H62 H64:H77 H80:H87 H89:H93 H95:H101 H103:H106 H109:H112 H114:H116 H118:H119 H121:H123 H126:H129 H131:H136 H138:H141 H143:H146 H149:H154 H156:H162 H164:H167 H169:H171 H173:H174 H177:H188 H190:H192 H194:H195 H197:H199 H201:H206 H208:H215 H218:H223 H225:H230 H232:H237 H239:H243 H245:H247 H250:H257 H259:H268 H270:H277 H279:H286 H288:H290</xm:sqref>
        </x14:dataValidation>
        <x14:dataValidation type="list" allowBlank="1" showInputMessage="1" showErrorMessage="1" xr:uid="{2E76CEA8-54FC-4FDD-AF65-5CE7A9ED86DE}">
          <x14:formula1>
            <xm:f>Zoznam!$A$5:$A$7</xm:f>
          </x14:formula1>
          <xm:sqref>M6:M11 M288:M290 M13:M19 M21:M26 M28:M30 M32:M33 M35:M36 M38:M42 M45:M54 M56:M62 M64:M77 M80:M87 M89:M93 M95:M101 M103:M106 M109:M112 M114:M116 M118:M123 M126:M129 M131:M136 M138:M141 M143:M146 M149:M154 M156:M162 M164:M167 M169:M171 M173:M174 M177:M188 M190:M192 M194:M195 M197:M199 M201:M206 M208:M215 M218:M223 M225:M230 M232:M237 M239:M243 M245:M247 M250:M257 M259:M268 M270:M277 M279:M286 K6:K11 K13:K19 K21:K26 K28:K30 K32:K33 K35:K36 K38:K42 K45:K54 K56:K62 K64:K77 K80:K87 K89:K93 K95:K101 K103:K106 K109:K112 K114:K116 K118:K123 K126:K129 K131:K136 K138:K141 K143:K146 K149:K154 K156:K162 K164:K167 K169:K171 K173:K174 K177:K188 K190:K192 K194:K195 K197:K199 K201:K206 K208:K215 K218:K223 K225:K230 K232:K237 K239:K243 K245:K247 K250:K257 K259:K268 K270:K277 K279:K286 K288:K290 I6:I11 I288:I290 I13:I19 I21:I26 I28:I30 I32:I33 I35:I36 I38:I42 I45:I54 I56:I62 I64:I77 I80:I87 I89:I93 I95:I101 I103:I106 I109:I112 I114:I116 I118:I123 I126:I129 I131:I136 I138:I141 I143:I146 I149:I154 I156:I162 I164:I167 I169:I171 I173:I174 I177:I188 I190:I192 I194:I195 I197:I199 I201:I206 I208:I215 I218:I223 I225:I230 I232:I237 I239:I243 I245:I247 I250:I257 I259:I268 I270:I277 I279:I286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78FF-710A-4F32-8FC0-730467ED6BBF}">
  <sheetPr>
    <tabColor rgb="FFFFFFCC"/>
  </sheetPr>
  <dimension ref="A2:B13"/>
  <sheetViews>
    <sheetView showGridLines="0" workbookViewId="0">
      <selection activeCell="B34" sqref="B34"/>
    </sheetView>
  </sheetViews>
  <sheetFormatPr defaultRowHeight="14.4" x14ac:dyDescent="0.3"/>
  <cols>
    <col min="1" max="1" width="25.88671875" bestFit="1" customWidth="1"/>
    <col min="2" max="2" width="40.44140625" customWidth="1"/>
  </cols>
  <sheetData>
    <row r="2" spans="1:2" x14ac:dyDescent="0.3">
      <c r="A2" t="s">
        <v>596</v>
      </c>
      <c r="B2" s="75">
        <f>'Preukázanie súladu so Sylabami'!D1</f>
        <v>0</v>
      </c>
    </row>
    <row r="3" spans="1:2" x14ac:dyDescent="0.3">
      <c r="A3" t="s">
        <v>601</v>
      </c>
      <c r="B3">
        <f>'Preukázanie súladu so Sylabami'!J291</f>
        <v>0</v>
      </c>
    </row>
    <row r="5" spans="1:2" x14ac:dyDescent="0.3">
      <c r="A5" t="s">
        <v>621</v>
      </c>
      <c r="B5" s="75"/>
    </row>
    <row r="6" spans="1:2" x14ac:dyDescent="0.3">
      <c r="A6" t="s">
        <v>623</v>
      </c>
      <c r="B6" s="75"/>
    </row>
    <row r="7" spans="1:2" x14ac:dyDescent="0.3">
      <c r="A7" t="s">
        <v>624</v>
      </c>
      <c r="B7">
        <f>'Preukázanie súladu so Sylabami'!L291</f>
        <v>2.7050000000000001</v>
      </c>
    </row>
    <row r="9" spans="1:2" x14ac:dyDescent="0.3">
      <c r="A9" t="s">
        <v>622</v>
      </c>
      <c r="B9" s="75"/>
    </row>
    <row r="10" spans="1:2" x14ac:dyDescent="0.3">
      <c r="A10" t="s">
        <v>623</v>
      </c>
      <c r="B10" s="75"/>
    </row>
    <row r="11" spans="1:2" x14ac:dyDescent="0.3">
      <c r="A11" t="s">
        <v>624</v>
      </c>
      <c r="B11">
        <f>+'Preukázanie súladu so Sylabami'!N291</f>
        <v>2.3000000000000003</v>
      </c>
    </row>
    <row r="13" spans="1:2" x14ac:dyDescent="0.3">
      <c r="A13" t="s">
        <v>625</v>
      </c>
      <c r="B13">
        <f>+(B11+B7)/2</f>
        <v>2.5025000000000004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E84F-5125-40D0-81EA-C12F3C79AE50}">
  <dimension ref="A1:B7"/>
  <sheetViews>
    <sheetView workbookViewId="0">
      <selection activeCell="C13" sqref="C13"/>
    </sheetView>
  </sheetViews>
  <sheetFormatPr defaultRowHeight="14.4" x14ac:dyDescent="0.3"/>
  <sheetData>
    <row r="1" spans="1:2" x14ac:dyDescent="0.3">
      <c r="A1" t="s">
        <v>614</v>
      </c>
    </row>
    <row r="2" spans="1:2" x14ac:dyDescent="0.3">
      <c r="A2" t="s">
        <v>615</v>
      </c>
    </row>
    <row r="3" spans="1:2" x14ac:dyDescent="0.3">
      <c r="A3" t="s">
        <v>616</v>
      </c>
    </row>
    <row r="5" spans="1:2" x14ac:dyDescent="0.3">
      <c r="A5" s="81" t="s">
        <v>590</v>
      </c>
      <c r="B5">
        <v>1</v>
      </c>
    </row>
    <row r="6" spans="1:2" x14ac:dyDescent="0.3">
      <c r="A6" s="83" t="s">
        <v>592</v>
      </c>
      <c r="B6">
        <v>0.5</v>
      </c>
    </row>
    <row r="7" spans="1:2" x14ac:dyDescent="0.3">
      <c r="A7" s="84" t="s">
        <v>594</v>
      </c>
      <c r="B7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F15FF79932D4A8350634768D8B006" ma:contentTypeVersion="10" ma:contentTypeDescription="Create a new document." ma:contentTypeScope="" ma:versionID="b0e94a3c8affb59e918a999fef6f0d1c">
  <xsd:schema xmlns:xsd="http://www.w3.org/2001/XMLSchema" xmlns:xs="http://www.w3.org/2001/XMLSchema" xmlns:p="http://schemas.microsoft.com/office/2006/metadata/properties" xmlns:ns3="019f129d-cc43-448b-bb65-f5b7a671562f" xmlns:ns4="e87f9f3a-945b-4032-881f-62d47c286a5a" targetNamespace="http://schemas.microsoft.com/office/2006/metadata/properties" ma:root="true" ma:fieldsID="2cf8ba3ed44b705f61d668c0bca49ed1" ns3:_="" ns4:_="">
    <xsd:import namespace="019f129d-cc43-448b-bb65-f5b7a671562f"/>
    <xsd:import namespace="e87f9f3a-945b-4032-881f-62d47c286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f129d-cc43-448b-bb65-f5b7a67156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f9f3a-945b-4032-881f-62d47c286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5C3D33-FAA1-446D-8CE7-3C236D126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f129d-cc43-448b-bb65-f5b7a671562f"/>
    <ds:schemaRef ds:uri="e87f9f3a-945b-4032-881f-62d47c286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5FE02-4978-4F6C-8E68-B2C66A87C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3EAF0-5181-49E1-AB01-85942BA055A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87f9f3a-945b-4032-881f-62d47c286a5a"/>
    <ds:schemaRef ds:uri="http://schemas.microsoft.com/office/infopath/2007/PartnerControls"/>
    <ds:schemaRef ds:uri="http://purl.org/dc/elements/1.1/"/>
    <ds:schemaRef ds:uri="019f129d-cc43-448b-bb65-f5b7a67156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Pokyny</vt:lpstr>
      <vt:lpstr>Preukázanie súladu so Sylabami</vt:lpstr>
      <vt:lpstr>Sumár</vt:lpstr>
      <vt:lpstr>Zoznam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Osicka, Tomas</dc:creator>
  <cp:lastModifiedBy>Harmanova Adriana</cp:lastModifiedBy>
  <dcterms:created xsi:type="dcterms:W3CDTF">2019-04-23T10:44:25Z</dcterms:created>
  <dcterms:modified xsi:type="dcterms:W3CDTF">2022-06-03T14:51:28Z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240272-e508-4aa4-a755-797e799e3de3_Enabled">
    <vt:lpwstr>True</vt:lpwstr>
  </property>
  <property fmtid="{D5CDD505-2E9C-101B-9397-08002B2CF9AE}" pid="3" name="MSIP_Label_5a240272-e508-4aa4-a755-797e799e3de3_SiteId">
    <vt:lpwstr>64af2aee-7d6c-49ac-a409-192d3fee73b8</vt:lpwstr>
  </property>
  <property fmtid="{D5CDD505-2E9C-101B-9397-08002B2CF9AE}" pid="4" name="MSIP_Label_5a240272-e508-4aa4-a755-797e799e3de3_Owner">
    <vt:lpwstr>JOZELINA@CSOB.SK</vt:lpwstr>
  </property>
  <property fmtid="{D5CDD505-2E9C-101B-9397-08002B2CF9AE}" pid="5" name="MSIP_Label_5a240272-e508-4aa4-a755-797e799e3de3_SetDate">
    <vt:lpwstr>2019-05-02T14:16:49.2483355Z</vt:lpwstr>
  </property>
  <property fmtid="{D5CDD505-2E9C-101B-9397-08002B2CF9AE}" pid="6" name="MSIP_Label_5a240272-e508-4aa4-a755-797e799e3de3_Name">
    <vt:lpwstr>Public</vt:lpwstr>
  </property>
  <property fmtid="{D5CDD505-2E9C-101B-9397-08002B2CF9AE}" pid="7" name="MSIP_Label_5a240272-e508-4aa4-a755-797e799e3de3_Application">
    <vt:lpwstr>Microsoft Azure Information Protection</vt:lpwstr>
  </property>
  <property fmtid="{D5CDD505-2E9C-101B-9397-08002B2CF9AE}" pid="8" name="MSIP_Label_5a240272-e508-4aa4-a755-797e799e3de3_Extended_MSFT_Method">
    <vt:lpwstr>Manual</vt:lpwstr>
  </property>
  <property fmtid="{D5CDD505-2E9C-101B-9397-08002B2CF9AE}" pid="9" name="MSIP_Label_0e69db62-8357-4998-8a24-6b58b87efd96_Enabled">
    <vt:lpwstr>True</vt:lpwstr>
  </property>
  <property fmtid="{D5CDD505-2E9C-101B-9397-08002B2CF9AE}" pid="10" name="MSIP_Label_0e69db62-8357-4998-8a24-6b58b87efd96_SiteId">
    <vt:lpwstr>64af2aee-7d6c-49ac-a409-192d3fee73b8</vt:lpwstr>
  </property>
  <property fmtid="{D5CDD505-2E9C-101B-9397-08002B2CF9AE}" pid="11" name="MSIP_Label_0e69db62-8357-4998-8a24-6b58b87efd96_Owner">
    <vt:lpwstr>JOZELINA@CSOB.SK</vt:lpwstr>
  </property>
  <property fmtid="{D5CDD505-2E9C-101B-9397-08002B2CF9AE}" pid="12" name="MSIP_Label_0e69db62-8357-4998-8a24-6b58b87efd96_SetDate">
    <vt:lpwstr>2019-05-02T14:16:49.2483355Z</vt:lpwstr>
  </property>
  <property fmtid="{D5CDD505-2E9C-101B-9397-08002B2CF9AE}" pid="13" name="MSIP_Label_0e69db62-8357-4998-8a24-6b58b87efd96_Name">
    <vt:lpwstr>Public - No Visual Marking (SK)</vt:lpwstr>
  </property>
  <property fmtid="{D5CDD505-2E9C-101B-9397-08002B2CF9AE}" pid="14" name="MSIP_Label_0e69db62-8357-4998-8a24-6b58b87efd96_Application">
    <vt:lpwstr>Microsoft Azure Information Protection</vt:lpwstr>
  </property>
  <property fmtid="{D5CDD505-2E9C-101B-9397-08002B2CF9AE}" pid="15" name="MSIP_Label_0e69db62-8357-4998-8a24-6b58b87efd96_Extended_MSFT_Method">
    <vt:lpwstr>Manual</vt:lpwstr>
  </property>
  <property fmtid="{D5CDD505-2E9C-101B-9397-08002B2CF9AE}" pid="16" name="ContentTypeId">
    <vt:lpwstr>0x0101007AAF15FF79932D4A8350634768D8B006</vt:lpwstr>
  </property>
  <property fmtid="{D5CDD505-2E9C-101B-9397-08002B2CF9AE}" pid="17" name="MSIP_Label_838d944d-f8c3-41c0-9fec-cca093f655f7_Enabled">
    <vt:lpwstr>true</vt:lpwstr>
  </property>
  <property fmtid="{D5CDD505-2E9C-101B-9397-08002B2CF9AE}" pid="18" name="MSIP_Label_838d944d-f8c3-41c0-9fec-cca093f655f7_SetDate">
    <vt:lpwstr>2022-02-03T09:44:55Z</vt:lpwstr>
  </property>
  <property fmtid="{D5CDD505-2E9C-101B-9397-08002B2CF9AE}" pid="19" name="MSIP_Label_838d944d-f8c3-41c0-9fec-cca093f655f7_Method">
    <vt:lpwstr>Privileged</vt:lpwstr>
  </property>
  <property fmtid="{D5CDD505-2E9C-101B-9397-08002B2CF9AE}" pid="20" name="MSIP_Label_838d944d-f8c3-41c0-9fec-cca093f655f7_Name">
    <vt:lpwstr>838d944d-f8c3-41c0-9fec-cca093f655f7</vt:lpwstr>
  </property>
  <property fmtid="{D5CDD505-2E9C-101B-9397-08002B2CF9AE}" pid="21" name="MSIP_Label_838d944d-f8c3-41c0-9fec-cca093f655f7_SiteId">
    <vt:lpwstr>d31e1e00-f2ab-4793-8956-06b7efd08d20</vt:lpwstr>
  </property>
  <property fmtid="{D5CDD505-2E9C-101B-9397-08002B2CF9AE}" pid="22" name="MSIP_Label_838d944d-f8c3-41c0-9fec-cca093f655f7_ActionId">
    <vt:lpwstr>f3f50e46-a94a-4c9f-8b82-411f739ac260</vt:lpwstr>
  </property>
  <property fmtid="{D5CDD505-2E9C-101B-9397-08002B2CF9AE}" pid="23" name="MSIP_Label_838d944d-f8c3-41c0-9fec-cca093f655f7_ContentBits">
    <vt:lpwstr>0</vt:lpwstr>
  </property>
</Properties>
</file>